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OIP\_Oddělení právně analytické podpory\COVID 19\Souhrn_opatření_aktuální_verze_OIP\"/>
    </mc:Choice>
  </mc:AlternateContent>
  <bookViews>
    <workbookView xWindow="0" yWindow="0" windowWidth="24000" windowHeight="10590" activeTab="1"/>
  </bookViews>
  <sheets>
    <sheet name="Tabulka_opatření_17.7.2020_tisk" sheetId="7" r:id="rId1"/>
    <sheet name="Tabulka_opatření_filtrování" sheetId="6" r:id="rId2"/>
    <sheet name="Doplňková_opatření" sheetId="3" r:id="rId3"/>
    <sheet name="Doplňkové_statistické_info" sheetId="4" r:id="rId4"/>
  </sheets>
  <definedNames>
    <definedName name="_xlnm._FilterDatabase" localSheetId="2" hidden="1">Doplňková_opatření!$A$1:$F$88</definedName>
    <definedName name="_xlnm._FilterDatabase" localSheetId="1" hidden="1">Tabulka_opatření_filtrování!$A$3:$N$527</definedName>
    <definedName name="_xlnm.Print_Area" localSheetId="0">Tabulka_opatření_17.7.2020_tisk!$A$1:$M$526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8" i="6" l="1"/>
  <c r="P438" i="6"/>
  <c r="P425" i="6"/>
  <c r="O304" i="6"/>
  <c r="P240" i="6"/>
  <c r="P190" i="6"/>
  <c r="O528" i="6"/>
  <c r="P100" i="6"/>
  <c r="P400" i="6"/>
  <c r="P272" i="6"/>
  <c r="P334" i="6"/>
  <c r="P216" i="6"/>
  <c r="O32" i="6"/>
  <c r="P133" i="6"/>
  <c r="P16" i="6"/>
  <c r="P154" i="6"/>
  <c r="P10" i="6" l="1"/>
  <c r="P35" i="6"/>
  <c r="P72" i="6"/>
  <c r="P162" i="6"/>
  <c r="P219" i="6"/>
  <c r="P228" i="6"/>
  <c r="P278" i="6"/>
  <c r="P295" i="6"/>
  <c r="P338" i="6"/>
  <c r="P370" i="6"/>
  <c r="P390" i="6"/>
  <c r="P416" i="6"/>
  <c r="P487" i="6"/>
  <c r="P498" i="6"/>
  <c r="P485" i="6"/>
  <c r="P470" i="6"/>
  <c r="P449" i="6"/>
  <c r="P379" i="6"/>
  <c r="P327" i="6"/>
  <c r="P248" i="6"/>
  <c r="P243" i="6"/>
  <c r="P163" i="6"/>
  <c r="P28" i="6"/>
  <c r="P320" i="6" l="1"/>
  <c r="P37" i="6" l="1"/>
  <c r="O41" i="6" l="1"/>
  <c r="P41" i="6" s="1"/>
  <c r="P475" i="6"/>
  <c r="P427" i="6"/>
  <c r="P64" i="6" l="1"/>
  <c r="P13" i="6"/>
  <c r="O322" i="6"/>
  <c r="P322" i="6" s="1"/>
  <c r="P173" i="6" l="1"/>
  <c r="P496" i="6"/>
  <c r="O69" i="6"/>
  <c r="P69" i="6" s="1"/>
  <c r="P102" i="6"/>
  <c r="P245" i="6"/>
  <c r="P488" i="6"/>
  <c r="P180" i="6"/>
  <c r="O222" i="6"/>
  <c r="P222" i="6" s="1"/>
  <c r="O439" i="6"/>
  <c r="P439" i="6" s="1"/>
  <c r="O453" i="6"/>
  <c r="P453" i="6" s="1"/>
  <c r="P473" i="6"/>
  <c r="P362" i="6"/>
  <c r="P139" i="6"/>
  <c r="P144" i="6"/>
  <c r="P381" i="6"/>
  <c r="P466" i="6"/>
  <c r="P310" i="6"/>
  <c r="O402" i="6"/>
  <c r="P402" i="6" s="1"/>
  <c r="O518" i="6"/>
  <c r="P518" i="6" s="1"/>
  <c r="P404" i="6" l="1"/>
  <c r="P483" i="6"/>
  <c r="P80" i="6"/>
  <c r="P38" i="6"/>
  <c r="P249" i="6"/>
  <c r="P524" i="6"/>
  <c r="P304" i="6"/>
  <c r="P339" i="6"/>
  <c r="P270" i="6"/>
  <c r="P377" i="6" l="1"/>
  <c r="P104" i="6"/>
  <c r="P309" i="6" l="1"/>
  <c r="P5" i="6" l="1"/>
  <c r="P528" i="6" s="1"/>
  <c r="P45" i="6"/>
  <c r="P125" i="6"/>
  <c r="P43" i="6"/>
</calcChain>
</file>

<file path=xl/sharedStrings.xml><?xml version="1.0" encoding="utf-8"?>
<sst xmlns="http://schemas.openxmlformats.org/spreadsheetml/2006/main" count="5189" uniqueCount="903">
  <si>
    <t>Země</t>
  </si>
  <si>
    <t>ČR</t>
  </si>
  <si>
    <t>Slovensko</t>
  </si>
  <si>
    <t>Polsko</t>
  </si>
  <si>
    <t>Rakousko</t>
  </si>
  <si>
    <t>Dánsko</t>
  </si>
  <si>
    <t>Francie</t>
  </si>
  <si>
    <t>Itálie</t>
  </si>
  <si>
    <t>Nizozemsko</t>
  </si>
  <si>
    <t>Lucembursko</t>
  </si>
  <si>
    <t>Chorvatsko</t>
  </si>
  <si>
    <t>Malta</t>
  </si>
  <si>
    <t>Finsko</t>
  </si>
  <si>
    <t>Švédsko</t>
  </si>
  <si>
    <t>Španělsko</t>
  </si>
  <si>
    <t>Portugalsko</t>
  </si>
  <si>
    <t>Irsko</t>
  </si>
  <si>
    <t>Řecko</t>
  </si>
  <si>
    <t>Bulharsko</t>
  </si>
  <si>
    <t>Rumunsko</t>
  </si>
  <si>
    <t>UK</t>
  </si>
  <si>
    <t>Přímé finanční výplaty od státu</t>
  </si>
  <si>
    <t>Německo</t>
  </si>
  <si>
    <t>Belgie</t>
  </si>
  <si>
    <t>Kypr</t>
  </si>
  <si>
    <t>Litva</t>
  </si>
  <si>
    <t>Estonsko</t>
  </si>
  <si>
    <t>Odklad plateb / odpuštění sociálního  (SP) a zdravotního pojištění (ZP)</t>
  </si>
  <si>
    <t>Maďarsko</t>
  </si>
  <si>
    <t>Slovinsko</t>
  </si>
  <si>
    <t>Příspěvky státu na mzdy – Kurzarbeit apod.</t>
  </si>
  <si>
    <t>Další specifikace (zacílené subjekty, účast státu, provázanost s dalšími opatřeními, atd.)</t>
  </si>
  <si>
    <t>N/A</t>
  </si>
  <si>
    <t>Odpuštění SP/ZP</t>
  </si>
  <si>
    <t>60 % mzdy (80 % stát)</t>
  </si>
  <si>
    <t>Uzavření nařízeno státem; 100 % mzdy (80 % stát)</t>
  </si>
  <si>
    <t>Na zaměstnance podniků zasažených nedostatečnou poptávkou či dodávkami</t>
  </si>
  <si>
    <t>60 - 100 % mzdy (60 % stát)</t>
  </si>
  <si>
    <t>Specificky pro OSVČ</t>
  </si>
  <si>
    <t>Daň z příjmů fyzických osob</t>
  </si>
  <si>
    <t>Daň z příjmů právnických osob</t>
  </si>
  <si>
    <t>DPH</t>
  </si>
  <si>
    <t>Podpora zemědělství</t>
  </si>
  <si>
    <t>Ostatní daňová opatření</t>
  </si>
  <si>
    <t>Daň z nemovitosti</t>
  </si>
  <si>
    <t>55 % mzdy stát</t>
  </si>
  <si>
    <t>Odložení platby/záloh; u zasažených podniků; odklad přiznání</t>
  </si>
  <si>
    <t>Podpora veřejných investic</t>
  </si>
  <si>
    <t>Dluhová moratoria/odklad splátek</t>
  </si>
  <si>
    <t>Pro OSVČ +</t>
  </si>
  <si>
    <t>Odklad SP/ZP</t>
  </si>
  <si>
    <t>Pro mikropodniky (5000 PLN)</t>
  </si>
  <si>
    <t>75 mld. PLN</t>
  </si>
  <si>
    <t>Splátkový kalendář pro osoby ve finančních potížích, dobrovolný odklad splátek</t>
  </si>
  <si>
    <t>Podpora v nezaměstnanosti</t>
  </si>
  <si>
    <t>Příspěvek státu při zkrácení pracovní doby</t>
  </si>
  <si>
    <t>Při využití Kurzarbeit: stát - 100 % ušlých příspěvků na soc. zabezpečení</t>
  </si>
  <si>
    <t>P/T</t>
  </si>
  <si>
    <t>Státní půjčky pro podniky různých velikostí</t>
  </si>
  <si>
    <t>Záruky státu na půjčky pro podniky různých velikostí</t>
  </si>
  <si>
    <t>250+ zaměstnanců, úvěrová autorizace KfW za účelem refinancování</t>
  </si>
  <si>
    <t>Poskytování neomezených úvěrů od KfW; zvýšení limitu velikosti podniku</t>
  </si>
  <si>
    <t>Zvýšení míry rizika přebíraného státem, 2x vyšší garance od garačních bank</t>
  </si>
  <si>
    <t>Podpora technologií, VAVAI, startupy</t>
  </si>
  <si>
    <t>Odklad příspěvků soc. zabezpečení (únor-duben)</t>
  </si>
  <si>
    <t>Výzkum COVID-19</t>
  </si>
  <si>
    <t>Podpora cestovnímu ruchu</t>
  </si>
  <si>
    <t>Podpora studentů</t>
  </si>
  <si>
    <t>Podnikům</t>
  </si>
  <si>
    <t>100 % mzdy (75 % stát); podmínka nepropouštění; u hod. mzdy stát 90 %</t>
  </si>
  <si>
    <t>Státní záruka letecké společnosti SAS</t>
  </si>
  <si>
    <t>33 % pracovních nákladů přebírá stát</t>
  </si>
  <si>
    <t>Záruky; pokrytí 15 % provozních nákladů firem</t>
  </si>
  <si>
    <t>Těžce zasažení; pomoc státu do 6000 EUR za 3 měsíce</t>
  </si>
  <si>
    <t>Poskytovány také OSVČ; + část z 15 mld. v kategorii "přímé fin. výplaty od státu"</t>
  </si>
  <si>
    <t>Prodloužení soc. práv (dávky pro handicapované, minimální sociální dávky)</t>
  </si>
  <si>
    <t>Nezdaněné bonusy zaměstnancům od firem</t>
  </si>
  <si>
    <t>Odklad příspěvků soc. zabezpečení; ve speciálních případech i výjimky</t>
  </si>
  <si>
    <t>Ostatní</t>
  </si>
  <si>
    <t>Veřejné zajištění nesplaceného úvěrového pojištění</t>
  </si>
  <si>
    <t>Půjčky/garance/zajištění specificky pro exportní firmy</t>
  </si>
  <si>
    <t>Zajištění krátkodobých exportních půjček; zahrnuto více exp. trhů</t>
  </si>
  <si>
    <t>Urychlení daňových vratek</t>
  </si>
  <si>
    <t>Jednotka pro mezifiremní úvěrování</t>
  </si>
  <si>
    <t>Mediace úvěrů pro SMEs</t>
  </si>
  <si>
    <t>Pokles obratu/uzavření: až 1500 EUR; velmi malé/mikro podniky; +2000 EUR při hrozbě krachu</t>
  </si>
  <si>
    <t>Příspěvek na mzdy zaměstnancům na neplacené dovolené + dalším</t>
  </si>
  <si>
    <t>500 EUR/měsíc; 3 měsíce; z nejpostiženějších obcí</t>
  </si>
  <si>
    <t>Zaměstnancům</t>
  </si>
  <si>
    <t>Max. 5 mil.; rozšíření dostupnosti; mohou přispět i soukr. osoby; snížení poplatků; rovněž pro "freelancers", OSVČ</t>
  </si>
  <si>
    <t>Podpora prodeje "nesplacených úvěrů" (NPLs)</t>
  </si>
  <si>
    <t>Konverzí odložených daňových aktiv (DTA) na slevu na dani pro finanční a průmyslové podniky</t>
  </si>
  <si>
    <t>Odškodnění pro pořadatele akcí/sektor kultury</t>
  </si>
  <si>
    <t>Státní  půjčky specificky pro SMEs + OSVČ + …</t>
  </si>
  <si>
    <t>Záruky státu na půjčky specificky pro SMEs +</t>
  </si>
  <si>
    <t>Nižší úroková sazba; pro OSVČ a "independent entrepreneurs"</t>
  </si>
  <si>
    <t>Odklad příspěvků zaměstnavatelů na soc. zabezpečení v postižených odvětvích</t>
  </si>
  <si>
    <t xml:space="preserve">Litva </t>
  </si>
  <si>
    <t>Finanční prostředky poskytnuté Státní exportní a rozvojovou bankou</t>
  </si>
  <si>
    <t>Bilaterální dohody s FR a BE ohledně pracovníků pracujících z domova</t>
  </si>
  <si>
    <t>Automatické prodloužení, pokud nárok vyprší v průběhu krize</t>
  </si>
  <si>
    <t>Posunut deadline na daňové přiznání</t>
  </si>
  <si>
    <t>Dočasné zrušení poplatků za pozdní platby; pozastavení vymáhání</t>
  </si>
  <si>
    <t>Vratné zálohy do 500 tis. EUR</t>
  </si>
  <si>
    <t>SNCI ve spolupráci s KB; zmírnění podmínek pro splátky</t>
  </si>
  <si>
    <t>Rozšíření exportních garancí</t>
  </si>
  <si>
    <t>100 % mzdy; nutno nahradit neodpracované hodiny do konce 2020</t>
  </si>
  <si>
    <t>Mimořádný příspěvek; min. 1 měsíc; 70 % SSC základu; přerušení ek. aktivity</t>
  </si>
  <si>
    <t>SMESs + OSVČ; garance 80 % nových a obnovovaných půjček</t>
  </si>
  <si>
    <t>U větších společností: státní garance 70 % nových půjček, 60 % obnovovaných</t>
  </si>
  <si>
    <t>Zvýšení objemu úvěrových linek ICO pro podniky a OSVČ</t>
  </si>
  <si>
    <t>Dodatečné garance; KB poskytnou pracovní kapitál</t>
  </si>
  <si>
    <t>FDI ze třetích zemí</t>
  </si>
  <si>
    <t>Předchozí souhlas vlády; pro strategické sektory</t>
  </si>
  <si>
    <t>Urychlení celních procedur pro vývoz a dovoz průmyslových výrobků; 6 měsíců</t>
  </si>
  <si>
    <t>Podpora leteckého sektoru</t>
  </si>
  <si>
    <t>Žádost k EK pro zvýšení flexibility letištních slotů</t>
  </si>
  <si>
    <t>ES</t>
  </si>
  <si>
    <t>Doporučení/vodítka pro zaměstnavatele (trh práce)</t>
  </si>
  <si>
    <t>2/3 mzdy (50 % stát: 50 % zaměstnavatel)</t>
  </si>
  <si>
    <t>Mikropodniky v cestovním ruchu</t>
  </si>
  <si>
    <t>Nejvíce zasažené firmy</t>
  </si>
  <si>
    <t>Odvětví: restaurace, turismus, turistické ubytování, průmysl</t>
  </si>
  <si>
    <t>Pokles obratu min. o 40 %: 2/3 mzdy (stát 70 %: firmy 30 %); max. 6 měsíců</t>
  </si>
  <si>
    <t>14-denní nemocenská pro izolované (či jejich potomci); stát hradí 100 %</t>
  </si>
  <si>
    <t>OSVČ a firmy s obratem pod 10 mil.: odklad plateb srážkové daně</t>
  </si>
  <si>
    <t>OSVČ, firmy do 10 mil obratu či při poklesu obr. o 20 %: flexibilita, bezúr. splátky; + odklad, vč. reportingu</t>
  </si>
  <si>
    <t>"Dočasně propuštění"; platby 800 EUR státem</t>
  </si>
  <si>
    <t>Výplaty 800 EUR; + na volné noze</t>
  </si>
  <si>
    <t xml:space="preserve">Ze Speciálního evropského fondu: podpora likvidity, zaměstnanosti, příjmů </t>
  </si>
  <si>
    <t>Odložení březnových daňových závazků; 4 měsíce</t>
  </si>
  <si>
    <t xml:space="preserve">Lotyšsko  </t>
  </si>
  <si>
    <t>Odložená až do vyměření daně z příjmu za rok 2020</t>
  </si>
  <si>
    <t>50 % náhradu mzdy</t>
  </si>
  <si>
    <t>https://oecd.github.io/OECD-covid-action-map/</t>
  </si>
  <si>
    <t>20 mld. SEK</t>
  </si>
  <si>
    <t>Odklad příspěvků zaměstnavatelů na soc. zabezpečení na 3 měsíce</t>
  </si>
  <si>
    <t>5 mld. SEK</t>
  </si>
  <si>
    <t>Úvěrové záruky za půjčky leteckým společnostem</t>
  </si>
  <si>
    <t xml:space="preserve"> Podpora na kulturní a sportovní aktivity</t>
  </si>
  <si>
    <t>33 mld. SEK</t>
  </si>
  <si>
    <t>Úvěrové záruky na již existující úvěry (max. 5 mil. eur/firmu)</t>
  </si>
  <si>
    <t>Provozní i investiční úvěry (max. 5 mil. eur/firmu s úrokem 4% ročně)</t>
  </si>
  <si>
    <t>Roční odložení platby daně na 3 mzdy od ledna do září 2020; úročeno</t>
  </si>
  <si>
    <t>Pojištění v nezaměstnanosti: uvolnění podmínek, zvýšení výplat, prodloužení</t>
  </si>
  <si>
    <t>Odstranění stropů na příjmy pro přidělení "student aid"</t>
  </si>
  <si>
    <t>Zvýšení kapitálové dotace pro Almi, státní agenturu, která nabízí půjčky SMEs</t>
  </si>
  <si>
    <t>Zvýšena alokace na úvěry, zvýšen strop pro úvěrové záruky EKN</t>
  </si>
  <si>
    <t>Státní záruka na 70% nových bankovních úvěrů pro malé podniky; do 75 mil SEK</t>
  </si>
  <si>
    <t>Snížení příspěvků zaměstnavatelů na SP (důchody) pro SMEs; + OSVČ</t>
  </si>
  <si>
    <t>Odklad až o rok (vč. SMEs a OSVČ); retrospektivní; úročeno</t>
  </si>
  <si>
    <t>SMEs+OSVČ: vrácení záloh z roku 2019, pokud využito k uhrazení ztráty 2020</t>
  </si>
  <si>
    <t>Dočasné snížení příspěvků zaměstnavatele na důchody</t>
  </si>
  <si>
    <t>Snížení úrokové sazby z prodlení platby daní od 1. března (ze 7% na 4%)</t>
  </si>
  <si>
    <t>Odklad přiznání a možnost požádat o změnu záloh/plateb</t>
  </si>
  <si>
    <t>Urychlení vratek DPH (do 30 dnů); i retrospektivně</t>
  </si>
  <si>
    <t>Státem hrazená nemocenská od 2. dne(COVID/karanténa do 30. 6.) - 80 % mzdy</t>
  </si>
  <si>
    <t>Viz příspěvky státu na mzdy</t>
  </si>
  <si>
    <t>do 75 % mzdy zaměstnanců; osvobozeno od daně a plateb na soc. zabezpečení; + v odvětvích těžce zasažených krizí (mj. turismus)</t>
  </si>
  <si>
    <t>Úvěrové záruky; odklad plateb až o 2 roky; + na pracovní kapitál (splat.: 3 roky)</t>
  </si>
  <si>
    <t>Půjčky až na 3 roky na pracovní kapitál; odklad splátek: rok; subvence úroků</t>
  </si>
  <si>
    <t>Vyšší nemocenská při nakažení v zaměstnání; OSVČ: rovná nemocenská 257 eur</t>
  </si>
  <si>
    <t>Prodloužení (3-6 měsíců) odkladu pro splácení hypotečních úvěrů propuštěným</t>
  </si>
  <si>
    <t>Doporučení obcím k osvobození od daní z obchodního majetku a pozemků</t>
  </si>
  <si>
    <t>Odložení platby; daňového přiznání</t>
  </si>
  <si>
    <t>Osvobození od pokut/úroků při prodlení; posunutí termínu pro nedoplatky</t>
  </si>
  <si>
    <t>Odklad platby záloh; daňového přiznání</t>
  </si>
  <si>
    <t>Firmy s problémy s likviditou a financemi</t>
  </si>
  <si>
    <t>Prodloužení termínu na platbu o 2 měsíce</t>
  </si>
  <si>
    <t>"Dočasná nezaměstnanost": náhrada 70 % mzdy + 1x dávka ve výši 5,63 eur/den</t>
  </si>
  <si>
    <t>Viz podpora v nezaměstnanosti, "dočasně nezaměstnaní"</t>
  </si>
  <si>
    <t>Při uzavření: náhradní příjem ve výši 1 292 EUR/měsíc (s rodinou: 1614 EUR)</t>
  </si>
  <si>
    <t>Větši flexibilita dodavatelů veř. zakázek</t>
  </si>
  <si>
    <t>Uvolnění podmínek; zrychlené platby pro poskytovatele</t>
  </si>
  <si>
    <t>20 % náhrady čistých mezd všem fungujícím podnikům</t>
  </si>
  <si>
    <t>Zajištěn minimální příjem ve výši 70 % minimální čisté mzdy</t>
  </si>
  <si>
    <t>Při onemocnění COVID; státem plně hrazená nemocenská i na prvních 30 dní; při karanténě stát hradí 80 % mzdy</t>
  </si>
  <si>
    <t>Od prvního dne nezaměstnanosti "dočasně propuštěných"</t>
  </si>
  <si>
    <t>Ostatním</t>
  </si>
  <si>
    <t>Úvěrové linky</t>
  </si>
  <si>
    <t>Roční odklad splácení úvěrů státu</t>
  </si>
  <si>
    <t>Platba odložená až na 2 roky; bezúročně</t>
  </si>
  <si>
    <t>Roční odklad pro daňové nedoplatky</t>
  </si>
  <si>
    <t>4 mld. RON</t>
  </si>
  <si>
    <t xml:space="preserve">Zakáz ukončení rezidenčních nájemních smluv a zvýšení nájemného </t>
  </si>
  <si>
    <t>Sankce související se zpožděním při plnění veřejných zakázek pozastaveny</t>
  </si>
  <si>
    <t>Zmírnění; stát platí i prvních 6 dnů; růst nemocenské na 350 EUR/týden</t>
  </si>
  <si>
    <t>Pozastavení úročení z prodlení plateb za 02-03/20 u PAYE  (zaměstnavatelé)</t>
  </si>
  <si>
    <t>"Green routing": Nepřetržitý dovoz a dodávky kritických farmaceutických výrobků a léčivů</t>
  </si>
  <si>
    <t>Moratorium úroky/splátky na 6měsíců v programu "mikrofinancování "; plošné (3 měsíce) moratorium na splátky pro firmy, SMEs, jednotlivce (dle situace)</t>
  </si>
  <si>
    <t>Odklad daní, daňové úlevy a další daňová opatření</t>
  </si>
  <si>
    <t>Rozšíření státních záruk; dotovaní úroků pro malé a mikropodniky</t>
  </si>
  <si>
    <t>Odklad plateb nájmů pro SMEs</t>
  </si>
  <si>
    <t>Výjimky z DPH (zdravotnické zboží - pro boj s COVID 19); urychlení vratek</t>
  </si>
  <si>
    <t>Garance spotřeb. úvěrů (765 eur) pro zaměstnance na neplac. dovol.; bezúr.</t>
  </si>
  <si>
    <t>Odklad plateb i daň. přiznání; různé daně</t>
  </si>
  <si>
    <t xml:space="preserve"> 30 mld. GBP</t>
  </si>
  <si>
    <t>ECB</t>
  </si>
  <si>
    <t>https://www.ecb.europa.eu/stats/policy_and_exchange_rates/euro_reference_exchange_rates/html/eurofxref-graph-pln.en.html</t>
  </si>
  <si>
    <t>Kurzy k 7. 4. 2020</t>
  </si>
  <si>
    <t>Euro/Národní měna</t>
  </si>
  <si>
    <t>CZK</t>
  </si>
  <si>
    <t>PLN</t>
  </si>
  <si>
    <t>RON</t>
  </si>
  <si>
    <t>SEK</t>
  </si>
  <si>
    <t>DKK</t>
  </si>
  <si>
    <t>GBP</t>
  </si>
  <si>
    <t>BGN</t>
  </si>
  <si>
    <t>HUF</t>
  </si>
  <si>
    <t>Mld. EUR</t>
  </si>
  <si>
    <t>Domácí měna</t>
  </si>
  <si>
    <t>Odklad všech splátek a zmrazení úroků; 9 měsíců</t>
  </si>
  <si>
    <t xml:space="preserve">Státní půjčky na podnikání, zahrnuje též garance (viz níže) </t>
  </si>
  <si>
    <t>Nemocenská již od 1. dne; náhrada nákladů na prac. nesch. pro SMEs (2 týdny)</t>
  </si>
  <si>
    <t>OSVČ: "univerzální úvěr": uvolnění podmínek, zvýšení příspěvku 1 tis GBP na rok; dále půjčky pro SMEs do 5 mil. GBP</t>
  </si>
  <si>
    <t>Podniky/OSVČ :„Time to Pay“ dohody s fin. správou při problémech s platbou</t>
  </si>
  <si>
    <t>2 mld. GBP</t>
  </si>
  <si>
    <t>Nouzový balíček/další podpora pro exportéry</t>
  </si>
  <si>
    <t>Zjednodušení dávky soc. pomoci OSVČ a "independent enterpreuners"; 3 měs.</t>
  </si>
  <si>
    <t>Podpora pracovního kapitálu; SMEs</t>
  </si>
  <si>
    <t>Nespecifikováno</t>
  </si>
  <si>
    <t>Do 25 % roč. obratu nebo 2 let mzd. nákl.; roční odklad splátek; garance 70-90 %</t>
  </si>
  <si>
    <t>Odvětví: restaurace, turismus, turistické ubytování, průmysl, rybolov, zeměd.</t>
  </si>
  <si>
    <t>Snížení úroků pro veřejně zajištěné "microcredit scheme"; iniciativa bank. sekt.</t>
  </si>
  <si>
    <t>OSVČ, firmy do 10 mil obratu či při poklesu obr. o 20 %: flexibilita, bezúr. splát.</t>
  </si>
  <si>
    <t>Automat. výplata zbývajících vratek (pod 10 tis.); odklad pokut za pozdní podání</t>
  </si>
  <si>
    <t>Odložení všech daň. závazků na 4 měs.: OSVČ, na volné noze, nejhůře zasažených …; odložení změn v majet. dani; urychlení výplaty závazků fin. spr.</t>
  </si>
  <si>
    <t>Za zasaž. skupiny (OSVČ, propuštění/dočasně) platba soc. zabezpečení státem</t>
  </si>
  <si>
    <t>Hlavní kategorie</t>
  </si>
  <si>
    <t>Specifické kategorie</t>
  </si>
  <si>
    <t>Záruky na bankovní úvěry; státní  půjčky pro firmy; dluhová moratoria apod.</t>
  </si>
  <si>
    <t>Odklad insolvencí/vymáhání/exekucí</t>
  </si>
  <si>
    <t>Na zaměstnance nuceně uzavřených podniků (specificky)</t>
  </si>
  <si>
    <t>Náhrada mzdy při nařízené karanténě</t>
  </si>
  <si>
    <t>"Ošetřovné" - zejm. příspěvek na péči o děti</t>
  </si>
  <si>
    <t>Částka (mld. EUR)</t>
  </si>
  <si>
    <t>Změny v systému sociálních dávek</t>
  </si>
  <si>
    <t>10 mil. DKK</t>
  </si>
  <si>
    <t>Vládní a business jednotky Corona</t>
  </si>
  <si>
    <t>25 mld. DKK</t>
  </si>
  <si>
    <t>Na lokální úrovni, k umožnění pokračování investic</t>
  </si>
  <si>
    <t>Rodiče na neplac. dovolené; 723 EUR/měsíc</t>
  </si>
  <si>
    <t>Injekce likvidity (1-10 mil) do středně velkých podniků - Tesi; nákup komerč. dluhopisů důch. fondem</t>
  </si>
  <si>
    <t>Půjčky pro SMEs</t>
  </si>
  <si>
    <t>1x výplata 2000 EUR; + na volné noze/bez zaměstnan.; distrib. místní samosp.</t>
  </si>
  <si>
    <t>Zjednodušení; výjimky v jejich zdanění v "nezbytných" sektorech</t>
  </si>
  <si>
    <t>Odklad reforem</t>
  </si>
  <si>
    <t>Odklad části reformy pojištění v nezaměstnanosti</t>
  </si>
  <si>
    <t>Odklad daní - mj. leteckých; ve speciálních případech i výjimky</t>
  </si>
  <si>
    <t>Krizový výbor pro konzultace se zaměstnavatelskými svazy</t>
  </si>
  <si>
    <t>Tripartitní iniciativy; spolupráce se zaměstnavateli</t>
  </si>
  <si>
    <t>Opatření týkající se dividend</t>
  </si>
  <si>
    <t>Pozastavení jejich vyplácení u podniků se státní účastí; dobrovolná účast i velkých soukr. firem</t>
  </si>
  <si>
    <t>Odklad koncesních poplatků valonským letištím</t>
  </si>
  <si>
    <t>Přímé výplaty od regionů firmám; i podpora domácností</t>
  </si>
  <si>
    <t>Pro zasažené firmy; alespoň 20 % příjmů musí být export</t>
  </si>
  <si>
    <t>Zasažené firmy; nulové či subvencované úroky</t>
  </si>
  <si>
    <t>Postižené firmy: odklad i osvobození; 3 měsíce</t>
  </si>
  <si>
    <t>Viz příspěvky státu na mzdy; + postiž. firmy: osvobození</t>
  </si>
  <si>
    <t>Odklad pachtovného za používání státních pozemků</t>
  </si>
  <si>
    <t>Půjčky provozního kapitálu; SMEs; úr. sazby do 1 %</t>
  </si>
  <si>
    <t>Uvolňování dluhových brzd/moratoria na veř. rozpočty</t>
  </si>
  <si>
    <t>Moratorium na výdaje státního rozpočtu (vč. veřejných zakázek) mimo ty nezbytné</t>
  </si>
  <si>
    <t xml:space="preserve">Ekonomická opatření vůči státním zaměstnancům </t>
  </si>
  <si>
    <t>Moratorium na přijímání nových státních zaměstnanců (mimo zdravotníky)</t>
  </si>
  <si>
    <t>Postižené firmy: odklad i osvobození; 3 měsíce; rychlejší vratky</t>
  </si>
  <si>
    <t>Opatření (ostatní) ve vztahu k EU fondům</t>
  </si>
  <si>
    <t>Zvýšení záloh</t>
  </si>
  <si>
    <t>Odložení realizace exekucí - plánováno; odblokování přístupů k účtu</t>
  </si>
  <si>
    <t>Zjed. procedura; rodinné důvody; jednorázová záloha pro firmy; částka na 3 měsíce</t>
  </si>
  <si>
    <r>
      <t>Jednotlivci a firmy</t>
    </r>
    <r>
      <rPr>
        <sz val="11"/>
        <color rgb="FF000000"/>
        <rFont val="Calibri"/>
        <family val="2"/>
        <charset val="238"/>
        <scheme val="minor"/>
      </rPr>
      <t xml:space="preserve">; 3 nebo 6 </t>
    </r>
    <r>
      <rPr>
        <sz val="11"/>
        <color theme="1"/>
        <rFont val="Calibri"/>
        <family val="2"/>
        <charset val="238"/>
        <scheme val="minor"/>
      </rPr>
      <t>měsíců</t>
    </r>
    <r>
      <rPr>
        <sz val="11"/>
        <color rgb="FF000000"/>
        <rFont val="Calibri"/>
        <family val="2"/>
        <charset val="238"/>
        <scheme val="minor"/>
      </rPr>
      <t>; úvěry</t>
    </r>
    <r>
      <rPr>
        <sz val="11"/>
        <color theme="1"/>
        <rFont val="Calibri"/>
        <family val="2"/>
        <charset val="238"/>
        <scheme val="minor"/>
      </rPr>
      <t xml:space="preserve"> a hypotéky</t>
    </r>
  </si>
  <si>
    <t>5 mld. Kč</t>
  </si>
  <si>
    <t>250+ zaměstnanců, vč. záruk regionu</t>
  </si>
  <si>
    <t xml:space="preserve">Odškodnění za péči o děti během karantény </t>
  </si>
  <si>
    <t xml:space="preserve">1 050 EUR/měsíc; 3 měsíce; 1 500 EUR/měsíc manželské páry nebo páry s dětmi </t>
  </si>
  <si>
    <t>100 mld. PLN</t>
  </si>
  <si>
    <t>Granty (až 75% pro SMEs) na pomoc proti propouštění pracovníků</t>
  </si>
  <si>
    <t xml:space="preserve">Odložení plateb do 31. 8. 2020; firmy a OSVČ zasažené krizí </t>
  </si>
  <si>
    <t>Jednorázový bonus; 600 EUR pro šest vědeckých profesí</t>
  </si>
  <si>
    <t>Záruky na pracovní kapitál od Řecké rozvojové banky</t>
  </si>
  <si>
    <t>Program pro oběti domácího násilí, bezdomovců s cílem řešit bydlení</t>
  </si>
  <si>
    <t>Garance/pojišťovací schémata/půjčky na pracovní kapitál</t>
  </si>
  <si>
    <t>Moratorium na všechny splátky úvěrů u KB</t>
  </si>
  <si>
    <t>Pozastavení exekucí po dobu mimořádného stavu</t>
  </si>
  <si>
    <t>50 mld. HUN</t>
  </si>
  <si>
    <t>Za zaměstnance jen příspěvky na ZP; snížení sazby na SP o 2 %</t>
  </si>
  <si>
    <t>Stát hradí až 70 % mzd. nákladů</t>
  </si>
  <si>
    <t>Zvýšení důchodů (mj. 13. důchod)</t>
  </si>
  <si>
    <t xml:space="preserve">Podpora domácností v karanténě, rodičovská, dávky pro handicapované   </t>
  </si>
  <si>
    <t>Mzdové dotace pro podniky a OSVČ v postiženích odvětvích</t>
  </si>
  <si>
    <t>Odložení plateb</t>
  </si>
  <si>
    <t xml:space="preserve">Příspěvky státu na sociální zabezpečení a na mateřské </t>
  </si>
  <si>
    <t>Stát hradí úroky z úvěrů podnikům postiženým koronavirem</t>
  </si>
  <si>
    <t>Odklad daní do 1. 6. 2020;  refundace daně (+ také DPH) do 30 tis. EUR</t>
  </si>
  <si>
    <t>Odklad příspěvků zaměstnavatelů a OSVČ na soc. zab. v postižených odvětvích</t>
  </si>
  <si>
    <t>Příspěvek 50% min. mzdy pro zemědělce v karanténě nebo hospitalizované</t>
  </si>
  <si>
    <t>Česká republika</t>
  </si>
  <si>
    <t>Lotyšsko</t>
  </si>
  <si>
    <t>OECD</t>
  </si>
  <si>
    <t>MMF</t>
  </si>
  <si>
    <t>https://www.imf.org/en/Topics/imf-and-covid19/Policy-Responses-to-COVID-19#I</t>
  </si>
  <si>
    <t>Kapitálové investice a znárodnění firem v obtížích</t>
  </si>
  <si>
    <t>Zaručené veřejné půjčky poskytnuté prostřednictvím KfW pro firmu Condor</t>
  </si>
  <si>
    <t xml:space="preserve">Granty pro SMEs - VaV COVID-19 v regionu Brusel </t>
  </si>
  <si>
    <t>Veřejný investiční fond v oblasti infrastruktury</t>
  </si>
  <si>
    <t>Flexibilita při výpočtu daně na základě skutečného zisku v roce 2020</t>
  </si>
  <si>
    <t>Více než 90 % mzdy (70 % mzdových nákladů stát)</t>
  </si>
  <si>
    <t>Odklad penzijního připojištění zaměstnavatelů a OSVČ za r. 2020</t>
  </si>
  <si>
    <t>Úvěry z rozv. fondu na pomoc proti propouštění pracovníků; 3 roky; 0 % úrok</t>
  </si>
  <si>
    <t>Portfoliové garance KB; umožní jim lepší podmínky pro úvěry firmám</t>
  </si>
  <si>
    <t>Politická reprezentace bez platu od 1. 4. do konce národní nouze</t>
  </si>
  <si>
    <t>AKTUALIZACE</t>
  </si>
  <si>
    <t>DATUM</t>
  </si>
  <si>
    <t>3,3 mld. Kč pro Program rozvoje venkova; + 1 mld. Kč posílení Podpůrného a garančního rolnického a lesnického fondu (odklad splátek úvěrů)</t>
  </si>
  <si>
    <t>Další opatření</t>
  </si>
  <si>
    <t>V oblasti nájmů</t>
  </si>
  <si>
    <t>0,5 mld. Kč</t>
  </si>
  <si>
    <t>Podpora exportérů nad rámec záruk/úvěrů</t>
  </si>
  <si>
    <t>COVID I: 0 %; 0,5-15 mil. Kč; do 90 % způsobilých výdajů; splatnost 2 roky; roční odklad splátek</t>
  </si>
  <si>
    <t>COVID II a Praha: záruka až 80 % jistiny; dotace úroků; na úvěry do 15 mil. Kč</t>
  </si>
  <si>
    <t>Nezdanitelné; pro zasažené; jednorázově 25 tis. Kč; + 500 Kč/den od 1.5.</t>
  </si>
  <si>
    <t>Zrušení rozpočtových stropů na rok 2020 (pro investice)</t>
  </si>
  <si>
    <t>Flexibilnější podmínky; podpora v nezaměstnanosti ke zkrácené prac. době</t>
  </si>
  <si>
    <t>Aktivnější politika na trhu práce</t>
  </si>
  <si>
    <t xml:space="preserve">Navýšení pro kurzy pro zvyšování kvalifikace (po hromadném propouštění) </t>
  </si>
  <si>
    <t>Prodloužení nároku o 3-4 měsíce; zrušení podmínek; platí i pro nemocenskou</t>
  </si>
  <si>
    <t>65,3 mld. DKK</t>
  </si>
  <si>
    <t>90 mld. DKK</t>
  </si>
  <si>
    <t>5 mld. DKK</t>
  </si>
  <si>
    <t>Uspíšení plateb firmám od místních samospráv; + zálohy</t>
  </si>
  <si>
    <t>6,5 mld. DKK</t>
  </si>
  <si>
    <t>Odklad majetkové daně z nemovitostí</t>
  </si>
  <si>
    <t>1,1 mld. DKK</t>
  </si>
  <si>
    <t>Rekapitalizace, nákup akcií, znárodnění</t>
  </si>
  <si>
    <t>Rekapitalizace, 250+ zaměstnanců</t>
  </si>
  <si>
    <t>Pro velké podniky při poklesu obratu; záruka do 70 % úvěru</t>
  </si>
  <si>
    <t>35,7 mld. DKK</t>
  </si>
  <si>
    <t>Dohoda vlády a KB na odkladu splátek úvěrů a hypoték pro domácnosti</t>
  </si>
  <si>
    <t>Posílení regionálních/místních rozpočtů pro boj s krizí</t>
  </si>
  <si>
    <t>Fiskální restrikce (zvýšení daní, změny v důch. systému,…)</t>
  </si>
  <si>
    <t>Snížení sazby spotřební daně (plyn, elektřina, benzín)</t>
  </si>
  <si>
    <t>Nadace pro rozvoj venkova: půjčky/garance/kapitál pro nákup půdy</t>
  </si>
  <si>
    <t>HRK</t>
  </si>
  <si>
    <t>Postižené firmy: odklad i osvobození, 3 měs.</t>
  </si>
  <si>
    <t>Platby za vodu, elektřínu, plyn, odpad</t>
  </si>
  <si>
    <t>Veřejná společnost HEP pozastavuje odpojování z důvodu neplacení</t>
  </si>
  <si>
    <t>Intervenční nákup mléka; + přímá podpora rybolovu/akvakultuře (granty)</t>
  </si>
  <si>
    <t>30 mil. HRK</t>
  </si>
  <si>
    <t>Rozšíření nemocenské na karanténu; hrazeno státem</t>
  </si>
  <si>
    <t>Rozšířeno na všechny firmy</t>
  </si>
  <si>
    <t>Prodloužení "placené dovolené" pro handicapované; uvolnění podmínek pro základní příjem; …</t>
  </si>
  <si>
    <t>Podpora Alitalia a Air Italy (a mezd jejich zaměstnanců)</t>
  </si>
  <si>
    <t>Záruky/půjčky/přímé granty pro zemědělství/lestnictví/rybolov</t>
  </si>
  <si>
    <t>Příspěvek státu 30 % na důchodové pojištění; viz "příspěvek státu na mzdy"</t>
  </si>
  <si>
    <t>Při propadu obratu min. 20 %: stát kompenzuje až 90 % mezd; viz "odpuštění SP"</t>
  </si>
  <si>
    <t>Jednorázový paušální příspěvek 4000 EUR pro postižená odvětví</t>
  </si>
  <si>
    <t>Pozastavení výběru; úrok z daň. nedoplatků téměř na 0 %; odložení přiznání</t>
  </si>
  <si>
    <t>Daně z příjmu, z obratu, z hazardu, spotřební, ekologická,... - odklad, viz výše</t>
  </si>
  <si>
    <t xml:space="preserve">Pozastavení výběru; úrok téměř na 0 %; odložení přiznání; + výjimky/snížení </t>
  </si>
  <si>
    <t>Granty pro sektor kultury, divadla a muzea; + snižení DPH pro on-line sport</t>
  </si>
  <si>
    <t>Pomoc pro zemědělské a zahradnické podniky (záruky)</t>
  </si>
  <si>
    <t>Zvýšení pojištění vývozních úvěrů (Atradius)</t>
  </si>
  <si>
    <t>Mediace konfliktů ohledně smluv, při krachu či restrukturalizaci</t>
  </si>
  <si>
    <t>Uvolnění předpisů u veřejných zakázek</t>
  </si>
  <si>
    <t xml:space="preserve">6 měsíců; firemní půjčky pod 2,5 (50) mil.; iniciativa bankovního sektoru </t>
  </si>
  <si>
    <t>Podpora pohybu pracovních sil v klíčových setorech</t>
  </si>
  <si>
    <t>Podpora poskytovatelů sociálních služeb</t>
  </si>
  <si>
    <t>Odpuštění v případě příspěvku státu na mzdy, viz níže</t>
  </si>
  <si>
    <t>Pozastavení úročení z prodlení plateb za 01-02/20</t>
  </si>
  <si>
    <t>Pozastavení odpojování od elektřiny a plynu v případě neplacení</t>
  </si>
  <si>
    <t>Vratné zálohy; při poklesu obratu min. o 15 %; 10+ zaměstnanců</t>
  </si>
  <si>
    <t xml:space="preserve">Nouzová platba 350 eur týdně včetně OSVČ; 3 měs. </t>
  </si>
  <si>
    <t>Schéma existovalo již před propuknutím pandemie</t>
  </si>
  <si>
    <t>Banky/nebankovní subjekty nebudou u soudu vymáhat pohledávky (3 měsíce)</t>
  </si>
  <si>
    <t>Příspěvek pro rodiče</t>
  </si>
  <si>
    <t>Příspěvek pro nemocné</t>
  </si>
  <si>
    <t>Příspěvek státu na mzdy - nespecifikováno</t>
  </si>
  <si>
    <t>Odklad (2 měs.); + snížení DPH na spotřební zboží a ubytování o 2 p.b.</t>
  </si>
  <si>
    <t>3měs. odklad navýšení příspěvků na ZP (pro zaměstnavatele i zaměstnance)</t>
  </si>
  <si>
    <t>Snížení ceny elektřiny o 10 %; 2 měs.; rozhodnutí regulátora</t>
  </si>
  <si>
    <t>Odklad nájmů</t>
  </si>
  <si>
    <t>Uvolnění stropů pro zadlužení obcí</t>
  </si>
  <si>
    <t>Náhrada 70-90 % mezd státem (min. minimální mzda); omezené propouštění</t>
  </si>
  <si>
    <t>VET program; rekvalifikace; 39 % min. mzdy; i při vzdělávání na dálku</t>
  </si>
  <si>
    <t>Odklad/platba ve splátkách za elektřinu, teplo a plyn veřejnému poskytovateli</t>
  </si>
  <si>
    <t>Rozšíření výjimek za charitu; zboží potřebné pro boj s COVID</t>
  </si>
  <si>
    <t>Dočasné zrušení aplikace cel v některých případech (zboží potřebné pro boj s COVID)</t>
  </si>
  <si>
    <t>Přerušení povinnosti dlužníka (firmy) vyhlásit bankrot/restrukturalizaci</t>
  </si>
  <si>
    <t>Zvýšení záručního limitu "Agricultural Credit Guarantee Fund"</t>
  </si>
  <si>
    <t>Zvýšení stropů INVEGA (fond pro podporu SMEs)</t>
  </si>
  <si>
    <t>Půjčky + investice do rizikového kapitálu + kompenzace úroků, …</t>
  </si>
  <si>
    <t xml:space="preserve">257 eur/měsíc, pokud přispívali na sociální pojištění alespoň 3 měs. </t>
  </si>
  <si>
    <t xml:space="preserve">Podpora výstavby silnic </t>
  </si>
  <si>
    <t xml:space="preserve">Prodloužení rodičovských podpor a mateřské dovolené </t>
  </si>
  <si>
    <t>2500 mld. HUN</t>
  </si>
  <si>
    <t>40% mzdová dotace pro pracovníky v oblasti strojírenství a VaV (3 měsíce)</t>
  </si>
  <si>
    <t xml:space="preserve">Nouzová podpora pro umělce a kulturní subjekty </t>
  </si>
  <si>
    <t>Fiskální balíček na podporu podnikatelského ekosystému</t>
  </si>
  <si>
    <t>15 mld. RON</t>
  </si>
  <si>
    <t>Pojištění krátkodobých vývozních úvěrů prostřednictvím EximBank</t>
  </si>
  <si>
    <t>Volno pro pracovníky s dětmi navštěvujícími školy, stát přispívá na mzdy</t>
  </si>
  <si>
    <t xml:space="preserve">Vratná záloha na základě snížení obratu nebo jiných faktorů </t>
  </si>
  <si>
    <t>Nespecifikováno; 0,5 mld. měsíčně</t>
  </si>
  <si>
    <t xml:space="preserve">Až o 100 % zvýšování mezd (zdravotní péče, bezpečnost atd.) a 30 % snížení mezd pro ostatní </t>
  </si>
  <si>
    <t>3 mld. SEK</t>
  </si>
  <si>
    <t>1,1 mld. SEK</t>
  </si>
  <si>
    <t>9,25 mld. SEK</t>
  </si>
  <si>
    <t>Stát zcela přebírá platbu nemocenské (duben-květen), rozšíření o OSVČ 14 dnů, prodlouženo 7.5.</t>
  </si>
  <si>
    <t>0,5 mld. SEK</t>
  </si>
  <si>
    <t>315 mld. SEK</t>
  </si>
  <si>
    <t>Odklad plateb DPH za druhé čtvrtletí roku 2020 do roku 2021; osvobození od cla a DPH na dovoz léčiv ze zemí mimo EU</t>
  </si>
  <si>
    <t>Jednorázové granty (10 až 25 tis. GBP): maloobchod, pohostinství, rekreace; dále okamžitých 3 tis GBP pro malé podniky; i pro další regiony</t>
  </si>
  <si>
    <t>Granty a půjčky pro startupy a SMEs zaměřené na VaV</t>
  </si>
  <si>
    <t>1 mld. GBP</t>
  </si>
  <si>
    <t>70% garance úvěrů pro velké podniky a 80% pro mikropodniky a SMEs</t>
  </si>
  <si>
    <t>Záruky za úvěry a úhrada úroků státem; SMEs+OSVČ</t>
  </si>
  <si>
    <t>Propuštění v důsledku krize; platby 800 EUR státem; 400 EUR pro dlouhodobě nezaměstnané</t>
  </si>
  <si>
    <t>Prodloužení dočasných nájemních smluv, zákaz vystěhování, nuc. prodeje domů</t>
  </si>
  <si>
    <t>Stát/samospráva odpustí firmám nájem v odvětvích těžce zasažených krizí (cestovní ruch, stravování, os. doprava, veřejné akce); odpuštění úroků a smluv. pokut u nezaplacených služeb (s výjimkami)</t>
  </si>
  <si>
    <t>Zmražení nájmů v zasažených sektorech; pozastavení vystěhování a exekucí</t>
  </si>
  <si>
    <t>Pozastavení ukončení nájemních smluv a moratorium v případě ztráty příjmů</t>
  </si>
  <si>
    <t>Povinně uzavřené firmy (+ jejich zaměstnanci) pouze 60% nájem; pozastaveny daňové závazky pronajimatelů na 4 měsíce</t>
  </si>
  <si>
    <t>Odklad splácení hypoték a úvěrů až na 9 měsíců</t>
  </si>
  <si>
    <t>Dočasná sleva na nájemném ve zranitelných odvětvích, vláda pokryje 25 %</t>
  </si>
  <si>
    <t>Přímé granty pro firmy všech velikostí - VaV o koronaviru</t>
  </si>
  <si>
    <t>Mj. posílení synergie státních a soukromých poradenských služeb na podporu vývozu + úprava nabídky služeb Business France</t>
  </si>
  <si>
    <t>Příspěvky na rozvoj cestovního ruchu byly pozastaveny</t>
  </si>
  <si>
    <t xml:space="preserve">Zvýšené financování veř. služeb zaměstnanosti, delší doba podpory - subvencované zaměstnání i nový byznys, dálkové a oborové vzdělávání, atd. </t>
  </si>
  <si>
    <t>Odpuštění pokut za pozdní dodání; i na lokální úrovni; + zrušení stropů na zálohy</t>
  </si>
  <si>
    <t>Pozastavení ukončení základních služeb (voda, elek., zemní plyn, telekom.)</t>
  </si>
  <si>
    <t>Odklad plateb za energetické služby (elek., zemní plyn, voda, telefon a internet)</t>
  </si>
  <si>
    <t>Odklad pro mikropod. a SMEs; zákaz vypovězení jejich dodávek pro soc. znevýh.</t>
  </si>
  <si>
    <t>Rozšíření "chráněných rodin" u vody a energie; garantovány i telekom. služby</t>
  </si>
  <si>
    <t>Legenda + vybrané zkratky</t>
  </si>
  <si>
    <t>KB</t>
  </si>
  <si>
    <t>Komerční banky</t>
  </si>
  <si>
    <t>OSVČ</t>
  </si>
  <si>
    <t>Osoba samostatně výdělečně činná/živnostnik či jejich analogie v zemích EU</t>
  </si>
  <si>
    <t>SMEs</t>
  </si>
  <si>
    <t>Malé a střední podniky</t>
  </si>
  <si>
    <t>Daň z přidané hodnoty</t>
  </si>
  <si>
    <t>Není dostupné/dohledatelné/relevantní</t>
  </si>
  <si>
    <t>Tučně vyznačená částka</t>
  </si>
  <si>
    <t>Souhrnná částka pro více opatření - u ostatních opatření uvedeno P/T</t>
  </si>
  <si>
    <t>Část  celku; tj. finanční částka na dané opatření je součástí souhrnné částky</t>
  </si>
  <si>
    <t>VAVAI</t>
  </si>
  <si>
    <t>Výkum, vývoj a inovace</t>
  </si>
  <si>
    <t>Specifikace</t>
  </si>
  <si>
    <t>Trvání opatření do:</t>
  </si>
  <si>
    <t>min 08/20</t>
  </si>
  <si>
    <t>Moratoria na hypotéky/úvěry/pojistné na požár atd.: rodiny, firmy a OSVČ</t>
  </si>
  <si>
    <t>Viz spec.</t>
  </si>
  <si>
    <t>Prodloužení termínu na platbu o 2 měsíce; osvobození zdrav. firem; snížení sazby v pohostinství na 6 % (do 12/20)</t>
  </si>
  <si>
    <t>Snížení daně v sektoru umění a zábavy</t>
  </si>
  <si>
    <t xml:space="preserve">Na nové úvěry (roční splatnost); + záruky regionů </t>
  </si>
  <si>
    <t>Speciální částečné volno pro péči o děti; 352 EUR/měsíc</t>
  </si>
  <si>
    <t>Odklad příspěvků zaměstnav. (vč. OSVČ) na soc. zabezpečení z 1. pol.</t>
  </si>
  <si>
    <t>Snížení/odpuštění plateb soc. zabezpečení pro OSVČ</t>
  </si>
  <si>
    <t>Vlámsko: prémie pro zaměstnance postiž. firem se zkrác. prac. dobou</t>
  </si>
  <si>
    <t>Snížení daně ze záloh (2. polol.); srážková daň: odklad plateb (2 měs); odklad nedoplatků - bez úroků, pokut; zrychlení vratek; snížení sazby sráž. daně na dávky pro doč. nezaměstnané (do 12/20); odklad/výjimky z regionálních daní</t>
  </si>
  <si>
    <t>Nemožnost vystěhování/ aut. prodlužení smluv/ bezúr. půjčky dle regionu</t>
  </si>
  <si>
    <t>Příspěvky regionů; nemožnost odpojení od služeb</t>
  </si>
  <si>
    <t>Zajišťovací schéma pro krátkodobé obchodní půjčky</t>
  </si>
  <si>
    <t>Možnost předčasného ukončení nájemních smluv, …</t>
  </si>
  <si>
    <t>100 % mzdy (stát 60%: zaměstnavatel 40 %) včetně S/P</t>
  </si>
  <si>
    <t>i po 06/20</t>
  </si>
  <si>
    <t>Odklad přiznání/plateb daně z příjmu: firmy/OSVČ v  obch. a zeměd.</t>
  </si>
  <si>
    <t>Nárok na podporu není ztracen při zaměstnání v zemědělství</t>
  </si>
  <si>
    <t>Příplatek pro zdravotníky a zam. v soc. službách (510 EUR/měsíc)</t>
  </si>
  <si>
    <t>Podpora "freelancers" v oblasti kultury</t>
  </si>
  <si>
    <t>Jednorázový příspěvek rodičům, kteří museli na neplacenou dovolenou</t>
  </si>
  <si>
    <t>165 mil. BGN</t>
  </si>
  <si>
    <t>Při zaměstnání nezaměstnaného vyplacena dotace ve výši min. mzdy (3 měs.)</t>
  </si>
  <si>
    <t>Kvazi/kapitálové investice do SMEs zasažených krizí</t>
  </si>
  <si>
    <t>294 mil. BGN</t>
  </si>
  <si>
    <t>Záruky na půjčky pro SMEs a mikropodniky (na investice a prac. Kapitál)</t>
  </si>
  <si>
    <t>Při poklesu obratu velkým podnikům; + SMEs a mikropodnikům</t>
  </si>
  <si>
    <t>329 mil. BGN</t>
  </si>
  <si>
    <t>Granty/subvence na podporu podnikání; + podpora restaurací</t>
  </si>
  <si>
    <t>Odůvodněná pozdní podání přiznání mohou být bez pokuty</t>
  </si>
  <si>
    <t xml:space="preserve">Standardně nemocenská, popř. ekvivalent ošetřovného (viz výše) při přicestování ze zahraničí </t>
  </si>
  <si>
    <t xml:space="preserve"> I pro podnikatele a OSVČ; uvolnění podmínek; zároveň zrychlení procedury pro dočasné propuštění (STW)</t>
  </si>
  <si>
    <t>Možnost propuštění zaměstnanců na dobu určitou jen za stejných podmínek, jako by měly dobu neurčitou</t>
  </si>
  <si>
    <t>Subvence zemědělským podnikům, rybolovu a akvakultuře</t>
  </si>
  <si>
    <t>Úvěrové záruky - Finnvera; + záruky pro námořní společnosti</t>
  </si>
  <si>
    <t>Státní záruky pro Finnair; + navýšení podílu státu ve společnosti</t>
  </si>
  <si>
    <t>Fond pro podporu cash-flow start-upů; + výzkum COVID</t>
  </si>
  <si>
    <t>Zvýšení dávky; pokrytí státem; zaměstnanci i OSVČ; od 05/20 viz "Kurzarbeit"; pro OSVČ i nadále program "ošetřovného"</t>
  </si>
  <si>
    <t>Zvýšení nemocenské; zaměstnanci i OSVČ; od 05/20 viz "Kurzarbeit"; pro OSVČ i nadále nemocenská</t>
  </si>
  <si>
    <t>Prodloužení; uvolnění pravidel</t>
  </si>
  <si>
    <t>Zjednodušení, stát hradí 70 % hrubé mzdy, 100 % u minimální mzdy, retroaktivní; dočasní agenturní zaměstnanci jsou nadále placeni, i pokud nemohou docházet do práce</t>
  </si>
  <si>
    <t>Pokles obratu/uzavření: až 1500 EUR; + svobodná povolání; + až 1250 EUR pro řemeslníky, maloobchod</t>
  </si>
  <si>
    <t>Urychlení daňových vratek; odklad/individuálně i odpuštění plateb</t>
  </si>
  <si>
    <t>odklad/individuálně u firem i odpuštění plateb</t>
  </si>
  <si>
    <t>Individuálně v případě některých firem/zaměstnavatelů</t>
  </si>
  <si>
    <t>Zákaz/restrikce pro propouštění</t>
  </si>
  <si>
    <t>Větší dohled státu při propuštění z "ekonomických důvodů"</t>
  </si>
  <si>
    <t>Odklad pro mikropodniky a SMEs; zákaz vystěhování (do 07/20)</t>
  </si>
  <si>
    <t>Nouzové ubytování bezdomovců v hotelových pokojích</t>
  </si>
  <si>
    <t>110-20-4,6-48,5-8,5-4,05</t>
  </si>
  <si>
    <t>Opatření směrem k zelené ekonomice</t>
  </si>
  <si>
    <t>Podpora prodeje "zelených aut" a zelených investic v automobilovém a "aerospace" sektoru</t>
  </si>
  <si>
    <t>06-12/20</t>
  </si>
  <si>
    <t>12/20</t>
  </si>
  <si>
    <t>04/20</t>
  </si>
  <si>
    <t>Prodloužení možnosti kompenzací klientům v cestovním ruchu na 18 měs.</t>
  </si>
  <si>
    <t>Státní záruky za půjčky/akcionářské půjčky Air France</t>
  </si>
  <si>
    <t>4+5</t>
  </si>
  <si>
    <t>Podpora podniků se zaměstnanci v karanténě</t>
  </si>
  <si>
    <t>Speciální dávky v nezaměstnanosti</t>
  </si>
  <si>
    <t>0,52-0,13-0,183</t>
  </si>
  <si>
    <t>Subvence na nájmy SMEs; zvýšení dotací na nájmy pro nezaměstnané</t>
  </si>
  <si>
    <t>12/22</t>
  </si>
  <si>
    <t>06/20</t>
  </si>
  <si>
    <t>Investice do infrastruktury v následujících letech</t>
  </si>
  <si>
    <t>0,7+0,2</t>
  </si>
  <si>
    <t>Snížení daně z převodu nemovitostí</t>
  </si>
  <si>
    <t>Dotace na platby elektřiny pro podniky</t>
  </si>
  <si>
    <t>Peněžní poukázky uplatnitelné v hotelích, restauracích, barech, …</t>
  </si>
  <si>
    <t>Snížení cen paliv</t>
  </si>
  <si>
    <t>Odklad platby daní z příjmu; + daňové vratky pracovníkům</t>
  </si>
  <si>
    <t>Dodatečné "in work benefits and grants"</t>
  </si>
  <si>
    <t>Záruky státu KB + dotace úroků státem</t>
  </si>
  <si>
    <t>Bankám bylo nařízeno nabídnout 6 měs. moratorium na splátky/úroky</t>
  </si>
  <si>
    <t>0,35+0,4</t>
  </si>
  <si>
    <t>0,3-(0,215-0,183)</t>
  </si>
  <si>
    <t>0,183+0,032</t>
  </si>
  <si>
    <t>Jednodušší přístup k zákl. příjmu pro uchazeče o práci a k soc .službám</t>
  </si>
  <si>
    <t>09/20</t>
  </si>
  <si>
    <t>Prodloužení nároku o 3 měsíce</t>
  </si>
  <si>
    <t xml:space="preserve">Přímá podpora od spolkových zemí; + 1x 300 EUR na dítě rodinám </t>
  </si>
  <si>
    <t>Snížení sazby (z 19%/7% na 16%/5%); + na rok restaurace ve snížené sazbě</t>
  </si>
  <si>
    <t>Pod 10 zaměstnanců; do 15 tis. EUR/firmu (s výjimkami); úhrada 50-70% fixních provozních nákladů</t>
  </si>
  <si>
    <t>08/20</t>
  </si>
  <si>
    <t>Možnost odkladu, snížení záloh, odpuštění pokut; zpětné uplatnění ztráty</t>
  </si>
  <si>
    <t>Odklad tzv. "daně z dovozu"; možnost degresivních odpisů (2020, 2021)</t>
  </si>
  <si>
    <t>Rozšíření exportních záruk i na země EU a vybrané země OECD</t>
  </si>
  <si>
    <t>Zákaz vypovězení nájemních smluv zasaženým jednotlivcům/firmám</t>
  </si>
  <si>
    <t>Zrušení povinnosti podat návrh na insolvenci v případě potíží</t>
  </si>
  <si>
    <t>Náhrada mzdy zaměstnancům; náhrada příjmů OSVČ</t>
  </si>
  <si>
    <t>Při ztrátě příjmu rodiče nárok na příspěvek na dítě "Kinderzuschlag"; + nárok na 6 týdnů neplacené dovolené a 67% náhradu mzdy</t>
  </si>
  <si>
    <t>Do 15 tis. EUR; + freelancers; kompenzace ušlých příjmů dle přiznání 2019</t>
  </si>
  <si>
    <t>Mírnější podmínky; stát - kompenzace 60-87 % ušlé čisté mzdy v závislosti na délce Kurzarbeitu a bezdětnosti; i pro agenturní/dočasné zaměstnance</t>
  </si>
  <si>
    <t>Odklad plateb domácností bez pokut či nuceného vymáhání</t>
  </si>
  <si>
    <t>Koinvestice do start-upů od KfW; + výzkum vakcíny na COVID</t>
  </si>
  <si>
    <t>Investiční balíček na roky 2021-24; investice do zel. energie a digitalizace</t>
  </si>
  <si>
    <t>156-50-2</t>
  </si>
  <si>
    <t>3 měs., pro OSVČ, mikropodniky, 50 % také pro firmy do 49 zaměstnanců</t>
  </si>
  <si>
    <t>Možnost pozastavení aplikace práva veř. zakázek a stavebního práva</t>
  </si>
  <si>
    <t>Nemocenská při nařízené karanténě; + pro OSVČ při zastavení ek. činnosti</t>
  </si>
  <si>
    <t>Při karanténě dítěte nebo nemožnosti docházky do školy (prodloužení)</t>
  </si>
  <si>
    <t>Do 80 % mzdy (50 % stát: 50% zaměstnavatel), podmínka nepropouštění; vztahuje se i na nevládní, neziskové a veřejnoprospěšné organizace</t>
  </si>
  <si>
    <t>Subvence až do výše 90 % min. mzdy; + pracující na základě servis. apod. smluv</t>
  </si>
  <si>
    <t>Zvýšení garancí národní rozvojové banky (BGK)</t>
  </si>
  <si>
    <t>Možnost odkladu, platby ve splátkách či odpuštění daní</t>
  </si>
  <si>
    <t>Odpočet letošních ztrát ve vypořádání daně 2021; v daň. přiznání za rok 2019 lze z příjmů odečíst ztráty za rok 2020</t>
  </si>
  <si>
    <t>Prodloužení pracovních povolení cizincům</t>
  </si>
  <si>
    <t>Rekapitalizace velkých podniků</t>
  </si>
  <si>
    <t>7,5 mld. PLN</t>
  </si>
  <si>
    <t>35,1 mld. PLN</t>
  </si>
  <si>
    <t>104-35,1-7,5 mld. PLN</t>
  </si>
  <si>
    <t>Nelze zrušit dočasné prac. Smlouvy (pouze přerušit); jejich prodloužení pro učitele/výzkumníky (3,8 mil. EUR); propouštění kvůli COVID19 nepřípustné</t>
  </si>
  <si>
    <t>Dočasná dotace 70 % základu SSC pro "zaměstnance v domácnosti"</t>
  </si>
  <si>
    <t>Příspěvek pro dočasné zaměstnance, jimž vypršela smlouva v průběhu stavu nouze (cca 430 EUR)</t>
  </si>
  <si>
    <t>Uvolnění podmínek; "dočasně nezaměstnaní" (ERTE, viz Kurzarbeit)</t>
  </si>
  <si>
    <t>ERTE; zjednodušení; rozšíření; vynětí z nutnosti firem platit příspěvky na soc. zab.</t>
  </si>
  <si>
    <t>0,4+0,045</t>
  </si>
  <si>
    <t>Garance na prodloužení splat. půjček pro farmáře postižené suchem 2017; zjednodušení podmínek najímání dočasných pracovníků v zemědělství (do 09/20); snížení soc. odvodů</t>
  </si>
  <si>
    <t>1+0,024</t>
  </si>
  <si>
    <t>Snížení DPH na zdravotnické vybavení, elektronické knihy, noviny; + flexibilita při výpočtu daně (viz výše)</t>
  </si>
  <si>
    <t>Zjednodušení pro veř. zakázky ve zdravotnictví; spec. režim pro pozastavení veř. zakázek</t>
  </si>
  <si>
    <t>Prodloužení deadlinů pro vyhlášení insolvencí</t>
  </si>
  <si>
    <t>Odklad plateb daní o 6 měsíců: SMEs, OSVČ (vč. dotace úroků); prodloužení různých termínů</t>
  </si>
  <si>
    <t>0,3+0,3</t>
  </si>
  <si>
    <t>Roční přerušení splátek pro firmy v tomto odvětví; 50% výjimka z příspěvků na soc. zabezpečení (do 06/20); 400 mil. EUR likvidita od ICO pro firmy a OSVČ</t>
  </si>
  <si>
    <t>0,35+0,352</t>
  </si>
  <si>
    <t>Rozpočtová flexibilita, umožnění využití přebytků lokálních vlád z minulých let</t>
  </si>
  <si>
    <t>plateb o 6 měsíců; SSC dluhů; možnost moratoria pro OSVČ a firmy</t>
  </si>
  <si>
    <t>Mimořádný přístup k dávkám v nezaměstnanosti pro pracovníky v kultuře; záruky na půjčky v sektoru kultury</t>
  </si>
  <si>
    <t>0,043+0,0025</t>
  </si>
  <si>
    <t>Subvence úroků pro SMEs a OSVČ; zajištění úvěrových pojišťovacích rizik</t>
  </si>
  <si>
    <t>0,4+1,2</t>
  </si>
  <si>
    <t>Prodloužení příspěvku na energie (do 09/20); příspěvky na stravu zranitelným dětem; + minimální garantovaný příjem (3 mld./rok)</t>
  </si>
  <si>
    <t>Snížení notářských poplatků spojených se změnami úvěrů</t>
  </si>
  <si>
    <t>Zranitelné skupiny; nemožnost vystěhování (6 měs.); aut. prodloužení smluv (6 měš.); moratorium na platby velkým pronajimatelům (4 měs.); možnost odkladu nájmů malým pronajim.; + program pomoci zranitelným nájemníkům…</t>
  </si>
  <si>
    <t>Zvýšení na 75 % regulatorního základu pro COVID a v karanténě, vč. OSVČ</t>
  </si>
  <si>
    <t>Poskytování pomoci na péči o závislé osoby; finance i od obcí</t>
  </si>
  <si>
    <t>3/2+0,025</t>
  </si>
  <si>
    <t>Využití Kurzarbeitu (ERTE) podmíněno nevyplácením dividend</t>
  </si>
  <si>
    <t>Nemožnost využívat Kurzarbeit (ERTE) pro "offshore" firmy</t>
  </si>
  <si>
    <t>Zranitelné skupiny; 3 měsíce úvěry, včetně hypoték (+ OSVČ; až 6 měs.)</t>
  </si>
  <si>
    <t>06-09/20</t>
  </si>
  <si>
    <t>17,8+0,042+0,099</t>
  </si>
  <si>
    <t>Podpora digitalizace SMEs; granty, půjčky; vývoj léku/vakcíny; průmysl</t>
  </si>
  <si>
    <t>MOVE II: dotace na obnovu vozidel</t>
  </si>
  <si>
    <t>Při Kurzarbeitu: 100 % osvobození SMEs; 75 % ostatní firmy; + OSVČ</t>
  </si>
  <si>
    <t>2,2+0,98</t>
  </si>
  <si>
    <t>Nákup cenných papírů firem střední velikosti (MARF)</t>
  </si>
  <si>
    <t>Automobilový sektor</t>
  </si>
  <si>
    <t>Záruky</t>
  </si>
  <si>
    <t>0,046+0,124+0,25+0,05</t>
  </si>
  <si>
    <t>3,3+1 mld. Kč</t>
  </si>
  <si>
    <t>Výjimky z DPH (zdravotnické zboží); odpuštění pokut za pozdní přiznání DPH; snížení sazby z 15 na 10 % pro vybrané sektory</t>
  </si>
  <si>
    <t>Dotace do technologií (300 mil. Kč) a inovací/start-upů (200 mil.) proti COVID</t>
  </si>
  <si>
    <t>10/20</t>
  </si>
  <si>
    <t>Prodlouženo zaměstnancům (80 % red. zákl.); rozšířeno na OSVČ (424 Kč/den); i pečující o handicapované či staré</t>
  </si>
  <si>
    <r>
      <rPr>
        <sz val="11"/>
        <color theme="1"/>
        <rFont val="Calibri"/>
        <family val="2"/>
        <charset val="238"/>
        <scheme val="minor"/>
      </rPr>
      <t>Odpuštění záloh na 06/20; vrácení daně z 2018/2019 na základě ztráty 2020</t>
    </r>
    <r>
      <rPr>
        <i/>
        <sz val="11"/>
        <color theme="1"/>
        <rFont val="Calibri"/>
        <family val="2"/>
        <charset val="238"/>
        <scheme val="minor"/>
      </rPr>
      <t xml:space="preserve">; </t>
    </r>
    <r>
      <rPr>
        <sz val="11"/>
        <color theme="1"/>
        <rFont val="Calibri"/>
        <family val="2"/>
        <charset val="238"/>
        <scheme val="minor"/>
      </rPr>
      <t>odpuštění pokut/úroků při pozdním podání</t>
    </r>
  </si>
  <si>
    <r>
      <rPr>
        <sz val="11"/>
        <color theme="1"/>
        <rFont val="Calibri"/>
        <family val="2"/>
        <charset val="238"/>
        <scheme val="minor"/>
      </rPr>
      <t>Odpuštění záloh na 06/20</t>
    </r>
    <r>
      <rPr>
        <i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odpuštění pokut/úroků při pozdním podání</t>
    </r>
  </si>
  <si>
    <t>Roční odklad refundace již zaplacených zájezdů od CK klientům</t>
  </si>
  <si>
    <t>2021</t>
  </si>
  <si>
    <t>Odklad SP za zaměstnance za období 05-07/20</t>
  </si>
  <si>
    <t>Bonus pro pracovníky v soc. a zdrav. službách</t>
  </si>
  <si>
    <t>6,3 mld Kč</t>
  </si>
  <si>
    <t>08-09/20</t>
  </si>
  <si>
    <t>23,1 mld. Kč</t>
  </si>
  <si>
    <t>99,4 mld. Kč</t>
  </si>
  <si>
    <t>15,9 mld. Kč</t>
  </si>
  <si>
    <t>Investice do infrastruktury (SFDI)</t>
  </si>
  <si>
    <t>20+1,5 mld. Kč</t>
  </si>
  <si>
    <t>COVID III pro OSVČ/firmy do 500 zaměstnanců</t>
  </si>
  <si>
    <t>EGAP - pojistná kapacita</t>
  </si>
  <si>
    <t>330 mld. Kč</t>
  </si>
  <si>
    <t>Odložení záloh na silniční daň - do 10/20; její 25% snížení; zrychlení vratek ze spotřební daně na "zelený diesel"; odložení/přerušení EET</t>
  </si>
  <si>
    <t>11/20</t>
  </si>
  <si>
    <t>Odklad platby pro zasažené jednotlivce/firmy; zákaz vystěhování; + "COVID nájemné": 50 % hradí stát (pro uzavřené podniky)</t>
  </si>
  <si>
    <t>15-3,3-1 mld. Kč</t>
  </si>
  <si>
    <t>Odpuštění pokut/úroků za pozdní přiznání (11/20); zrušení daně z nabytí nemovitých věcí (retroaktivně)</t>
  </si>
  <si>
    <t>Pro velmi malé podniky (s.r.o.) 500 Kč/den (12. 3. - 8. 6.)</t>
  </si>
  <si>
    <t>2,5 mld. Kč</t>
  </si>
  <si>
    <t>60,1-5-1-2,5 mld. Kč</t>
  </si>
  <si>
    <t>Odpuštění min. plateb SP/ZP: pro OSVČ; odpuštění SP za zaměstnance pro SMEs do 50 zam. (Antivirus C)</t>
  </si>
  <si>
    <t>Viz snížení sazby DPH; využití voucherů; dotace pro kulturu, pro sport</t>
  </si>
  <si>
    <t>1+1 mld. Kč</t>
  </si>
  <si>
    <t>Bilaterální zahraniční spolupráce a humanitární pomoc</t>
  </si>
  <si>
    <t>26,7 mld. Kč</t>
  </si>
  <si>
    <t>Uspíšení investic obcí do energií apod.; urychlení energetické renovace sociálního bydlení</t>
  </si>
  <si>
    <t>2,5+3,5+9,4 mld. DKK</t>
  </si>
  <si>
    <t>0,215+0,165 mld. DKK</t>
  </si>
  <si>
    <t>Sociální balíček pro zranitelné skupiny; podpora starších v peč. domech</t>
  </si>
  <si>
    <t>10,2 mld. DKK</t>
  </si>
  <si>
    <t>07/20</t>
  </si>
  <si>
    <t>0,4 mld. DKK</t>
  </si>
  <si>
    <t>1,7+0,2 mld. DKK</t>
  </si>
  <si>
    <t>07-08/20</t>
  </si>
  <si>
    <t>Dle poklesu obratu: 25-80 % fixních nákladů; při nuc. uzavření: 100 %</t>
  </si>
  <si>
    <t>Pokles obratu: 90% kompenzace; 100 % při uzavření; + freelancers</t>
  </si>
  <si>
    <t>14,8 mld. DKK</t>
  </si>
  <si>
    <t>Podpora výzkumu v oblasti zdravotnictví (COVID); + podpora inovací (Inovační fond); +zvýšení daňových úlev na VAVAI</t>
  </si>
  <si>
    <t>0,35+0,15+1,3 mld. DKK</t>
  </si>
  <si>
    <t>2,4+1,3 mld. DKK</t>
  </si>
  <si>
    <t>Zvýšení státních záruk cestovnímu ruchu; poskytnutí dotací</t>
  </si>
  <si>
    <t>1,5+0,725 mld. DKK</t>
  </si>
  <si>
    <t>Pro pořadatelé větších zrušených akcí (do 08/20); + podpora sportu, kultury, …</t>
  </si>
  <si>
    <t>Zvýšení limitů studentských půjček; podpora mezd studentů v soukr. firmách (do 12/20)</t>
  </si>
  <si>
    <t>Průběžné odkládání "labour market contributions"</t>
  </si>
  <si>
    <t>Průběžné odkládání plateb srážkové daně z příjmu</t>
  </si>
  <si>
    <t>Průběžné odkládání plateb (do 08/20); vrácení časti plateb za rok 2019 jako 0% úvěr; slučování zdaňovacích období pro SMEs</t>
  </si>
  <si>
    <t>35+35,4+35 mld. DKK</t>
  </si>
  <si>
    <t>Průběžné odkládání plateb "provisional taxes" pro OSVČ</t>
  </si>
  <si>
    <t>0,6+6,1 mld. DKK</t>
  </si>
  <si>
    <t>3,4+10 mld. DKK</t>
  </si>
  <si>
    <t>Rizikový kapitál i půjčky start-upům; + rekapitalizace velkých firem</t>
  </si>
  <si>
    <t>Pro SMEs při poklesu obratu; záruka do 70 % úvěru</t>
  </si>
  <si>
    <t>Zvýšení garancí vývozních úvěrů pro SMEs; + garance pro úvěrové pojišťovny: na obchodní/exportní aktivity firem</t>
  </si>
  <si>
    <t>1,3+30 mld. DKK</t>
  </si>
  <si>
    <t>1 mld. DKK</t>
  </si>
  <si>
    <t>Při onemocnění COVID státem plně hrazená nemocenská, vč. OSVČ (do 01/21); + i pro zranitelné skupiny ohrožené COVID při "otevírání" (do 09/20)</t>
  </si>
  <si>
    <t>01/21</t>
  </si>
  <si>
    <t>Jednorázový šek (1000 DKK) pro osoby na sociálních transferech</t>
  </si>
  <si>
    <t>Podpora lokálních/regionálních rozpočtů pro investice; + rekonstrukce domů</t>
  </si>
  <si>
    <t>0,1+0,1</t>
  </si>
  <si>
    <t>50-70 % mzdy (max. 800-1000 eur/měsíc) + alespoň 150 EUR hrazených firmou</t>
  </si>
  <si>
    <t>0,25+0,036</t>
  </si>
  <si>
    <t>Při "Kurzarbeitu" (viz níže) platí daně a další odvody z mezd jen stát a zaměstnavatel</t>
  </si>
  <si>
    <t>05/20</t>
  </si>
  <si>
    <t>Stát zaplatí zálohy za 1. čtvrletí na SP (sociální daň) za OSVČ</t>
  </si>
  <si>
    <t>Odklad daní (do 04/20); odpuštění pokut; snížení úroků z dlužné daně</t>
  </si>
  <si>
    <t>04/22</t>
  </si>
  <si>
    <t>Finanční kompenzace za 03-04/20 zrušené kulturní a sportovní akce</t>
  </si>
  <si>
    <t>0,5+0,05</t>
  </si>
  <si>
    <t>0,05+0,1+0,05</t>
  </si>
  <si>
    <t>Stát hradí i první tři dny pracovní neschopnosti, vč. OSVČ</t>
  </si>
  <si>
    <t>Stát uhradí 25 % nájemného podniků v nákupních centrech</t>
  </si>
  <si>
    <t>Přímé granty i platební výhody k poskytnutí likvidity podnikům</t>
  </si>
  <si>
    <t>1,1 mld. HRK</t>
  </si>
  <si>
    <t>1,55*3 mld. HRK</t>
  </si>
  <si>
    <t>V postiž. odvětvích: zaměstnancům  až 4000 HRK/měsíc a příspěvky na SP/ZP</t>
  </si>
  <si>
    <t>0,343 mld. HRK</t>
  </si>
  <si>
    <t>Odvod až po skutečném obdržení platby od zákazníka; odklad (do 06/20) + osvobození</t>
  </si>
  <si>
    <t>Zvažováno (06/20): z EU SURE subvence neodpracovaných hodin</t>
  </si>
  <si>
    <t>Odložení daň. poplatků za cestovní ruch; prodloužení podpory sez. pracovníkům; moratorium na splátky až do 06/21</t>
  </si>
  <si>
    <t xml:space="preserve">Banky nebudou vyplácet dividendy. </t>
  </si>
  <si>
    <t>Nákup nadbytečného zboží vládou (zemědělské, potravinářství, strategické, ...)</t>
  </si>
  <si>
    <t>Program pojištění exportních půjček pro SMEs</t>
  </si>
  <si>
    <t>Moratorium na splátky 3 měs.; odklad subvencovaných hypoték</t>
  </si>
  <si>
    <t>6 mld. HRK</t>
  </si>
  <si>
    <t>Podpora pro umělce se znemožněným/zkomplikovaným výkonem povolání; + záruky pro odvětví kultury a tvůrčího průmyslu</t>
  </si>
  <si>
    <t>0,3 mld. HRK</t>
  </si>
  <si>
    <t>Záruky na půjčky mikropodnikům a SMEs</t>
  </si>
  <si>
    <t>2,45-0,343 mld. HRK</t>
  </si>
  <si>
    <t>03/20</t>
  </si>
  <si>
    <t>Granty podnikům i OSVČ (viz výše)</t>
  </si>
  <si>
    <t>60% daňová úleva na tržní pronájem (pro nájemníka)</t>
  </si>
  <si>
    <t>Sleva na dani na dovolenou v Itálii pro domácnosti; daňové výjimky pro sektor pohostinství a podpora turismu</t>
  </si>
  <si>
    <t>0,6</t>
  </si>
  <si>
    <t>Fond pro podporu kulturního sektoru; zvýšení záloh z ESIF; podpora vzdělávání</t>
  </si>
  <si>
    <t xml:space="preserve">Zrušení záloh/plateb IRAP (regional business tax); daňové úlevy na sanitární náklady, odpočet darů na COVID (firmy do 2 mil EUR v postiž. sektorech); sleva na dani na přizpůsobení zdravotnickým požadavkům, na pronájem/koncesi nebytových nemovitostí (pro SMEs), na kapitálové injekce </t>
  </si>
  <si>
    <t>4+2+1,5+2 mld. EUR</t>
  </si>
  <si>
    <t>Záruky pro udržení exportu</t>
  </si>
  <si>
    <t>200+10 mld. EUR</t>
  </si>
  <si>
    <t>Rekapitalizace velkých podniků skrze půjčky; + nákup korporátních dluhopisů</t>
  </si>
  <si>
    <t>45+4 mld. EUR</t>
  </si>
  <si>
    <t>Pro podniky všech velikostí; + pouze střední/velké</t>
  </si>
  <si>
    <t>1,3+0,03+0,5 mld. EUR</t>
  </si>
  <si>
    <t>2,4+4,6-0,9 mld. EUR</t>
  </si>
  <si>
    <t>Jednoleté přerušení splátek hypoték nezaměstnaným; odklad splátek SMEs (do 09/20); + odklad dalších splátek (vč. hypoték); podpořeno zárukami státu</t>
  </si>
  <si>
    <t>03-05/20</t>
  </si>
  <si>
    <t>V případě programů podpory zaměstnanosti či v nezaměstnanosti hradí stát</t>
  </si>
  <si>
    <t>Odklad plateb daní/daňových přiznání (firmy do 2 mil EUR v postiž. sektorech/obcích); odpuštění srážkové daně pro "professionals" bez zaměstnanců</t>
  </si>
  <si>
    <t>Odklad (do 04/20) pro firmy v nejpostiženějších obcích; + snížení plateb pro malé produkční a komerční aktivity</t>
  </si>
  <si>
    <t>Prodloužení s náhradou platu 50 % (alternativně poukaz 1200/2000 EUR na péči) - vč. OSVČ; prodloužení pro pečující o handicapované; viz též odpuštění SP/ZP</t>
  </si>
  <si>
    <t>1x; 600/1000 EUR; + autonomní pracovníci (mj. zeměd., turismus, umělci)</t>
  </si>
  <si>
    <t>Jednorázový bonus (100 EUR) pro docházející na pracoviště (03/20); 04-05/20 jednorázový bonus (500 EUR) pro pracovníky v domácnosti (služebné)</t>
  </si>
  <si>
    <t>Odklad příspěvků na soc. zabezpečení - postiž. obce, firmy s obratem pod 2 mil. (do 03-04/20); za pracovníky v domácnosti - služebné (do 06/20)</t>
  </si>
  <si>
    <t>Prodloužení lhůt; prodloužení nároku na podporu (do 06/20)</t>
  </si>
  <si>
    <t>2x 400 EUR/jednotlivce (popř. upravený ekvivalent na domácnost) pro ty, kteří nemají nárok na jinou podporu</t>
  </si>
  <si>
    <t>Školení pracovníků na pomoc organizačním a výrobním změnám</t>
  </si>
  <si>
    <t>Záruky od exportní úvěrové agentury podmíněny jejich nevyplácením.</t>
  </si>
  <si>
    <t>Zvýšená podpora start-upů a inovativních firem</t>
  </si>
  <si>
    <t>Zmrazení propouštění na pět měsíců</t>
  </si>
  <si>
    <t>0,1+0,05+0,03+0,07+0,012 mld. EUR</t>
  </si>
  <si>
    <t>35,4-0,9-1,83-2,3-5 mld. EUR</t>
  </si>
  <si>
    <t xml:space="preserve">https://www.bruegel.org/publications/datasets/covid-national-dataset/ </t>
  </si>
  <si>
    <t>Bruegel</t>
  </si>
  <si>
    <r>
      <t xml:space="preserve">Mzdová dotace - </t>
    </r>
    <r>
      <rPr>
        <sz val="11"/>
        <rFont val="Calibri"/>
        <family val="2"/>
        <charset val="238"/>
        <scheme val="minor"/>
      </rPr>
      <t>70-85</t>
    </r>
    <r>
      <rPr>
        <sz val="11"/>
        <color theme="1"/>
        <rFont val="Calibri"/>
        <family val="2"/>
        <charset val="238"/>
        <scheme val="minor"/>
      </rPr>
      <t>% výplaty (max 412 eur/týden; osvobozené od daně)</t>
    </r>
  </si>
  <si>
    <t>07/20-21</t>
  </si>
  <si>
    <t xml:space="preserve">Pozastavení vymáhání a úročení daní; zachování "tax clearance status"; odložení kontrol </t>
  </si>
  <si>
    <t xml:space="preserve">Irsko </t>
  </si>
  <si>
    <t xml:space="preserve">Záruky na podporu půjček pro SMEs (3 měsíce až 6 let) </t>
  </si>
  <si>
    <t>Záchranný/restrukturalizační program pro zranitelné, ale životaschopné firmy, rekapitalizace středních a velkých podniků za komerční podmínky</t>
  </si>
  <si>
    <t>Poukázky (2,5-10 tis) poskytnuté Local Enterprise Offices + granty (7200 EUR) + granty (10000 EUR) pro mikro/malé podniky</t>
  </si>
  <si>
    <t>2,5+0,2</t>
  </si>
  <si>
    <t>Konsolidační banka zastavila exekuce</t>
  </si>
  <si>
    <t>Granty pro SMEs a OSVČ - nespecifikováno</t>
  </si>
  <si>
    <t>Úrokové dotace na podnikatelské úvěry a půjčky na bydlení</t>
  </si>
  <si>
    <t>Státní garance pro firmy</t>
  </si>
  <si>
    <t>6/20</t>
  </si>
  <si>
    <t>4/20</t>
  </si>
  <si>
    <t>Podpora veřejné dopravy</t>
  </si>
  <si>
    <t>Pro Nizozemské železnice a další společnosti veřejné dopravy (od 1. 3. do konce r. 2020)</t>
  </si>
  <si>
    <t>7/20</t>
  </si>
  <si>
    <t>Podpůrné balíčky ve zdravotnictví</t>
  </si>
  <si>
    <t>Nucená dovolená/čerpání přesčasů</t>
  </si>
  <si>
    <t>Úvěry a rekapitalizace pro startupy a scaleupy</t>
  </si>
  <si>
    <t>SMEs i velké; 1,5-150 mil./firmu; 80% garance státu (GO-regeling)</t>
  </si>
  <si>
    <t>1,5+0,713+0,1</t>
  </si>
  <si>
    <t>Max. 1,5 mil./SME 75% garance (BMKB); 10-50 tis./SME až 95% garance (KKC); 50% garance pro startupy (COL)</t>
  </si>
  <si>
    <t>7/20-12/21</t>
  </si>
  <si>
    <t>Zrychlení investičních programů (lidský kapitál, digitální ekonomika a podnikání, inovace a výzkum, infrastruktura, energie, změna klimatu, …)</t>
  </si>
  <si>
    <t>Státní subvence podnikům na nájmy, odložení platby hypoték pro propuštěny pracovníky</t>
  </si>
  <si>
    <t>Nemocenská pro pečující; + jednorázově 100/200 EUR na dítě/starší, handicapované (do 11/20)</t>
  </si>
  <si>
    <t>Dočasné dávky při hledání zaměstnání po skončení nouzového stavu a další zvláštní benefity</t>
  </si>
  <si>
    <t xml:space="preserve">Podpora likvidity, poptávky a transformace odvětví </t>
  </si>
  <si>
    <t>Subvence pro mikro podniky</t>
  </si>
  <si>
    <t>Granty pro občany na pokrytí základních potřeb rodin; během nouzového období a měsíc po něm</t>
  </si>
  <si>
    <t>Odklad plateb daní v odvětvích těžce zasažených krizí; po dobu až tří let</t>
  </si>
  <si>
    <t>Subvence pro velké firmy</t>
  </si>
  <si>
    <t>Dotace na podporu kulturního průmyslu</t>
  </si>
  <si>
    <t>Investice do základního kapitálu společnosti AirBaltic</t>
  </si>
  <si>
    <t>Nuceně uzavřené; pod 10 zaměstnanců; do 5000 eur; pro SMEs vratné zálohy do 0,5 mil. EUR</t>
  </si>
  <si>
    <t>Rozšíření na všechny firmy postižené krizí; stát hradí 80 % mzdy</t>
  </si>
  <si>
    <t>100% nemocenské od prvního dne karantény</t>
  </si>
  <si>
    <t>1 000 EUR pro studenty, kteří čelí akutním finančním problémům; finanční podpora vysokoškolského studia rozšířena</t>
  </si>
  <si>
    <t>Dotace pro občany a domácnosti na podporu zelené obnovy</t>
  </si>
  <si>
    <t xml:space="preserve">Dočasné přerušení refundací za zrušené dovolené pro CK; strategie "Restart Tourism” </t>
  </si>
  <si>
    <t>Finanční podpora pro "cultural professionals"; náhrada ztrát; investiční podpora regionálních muzeí a kulturních památek, atd.</t>
  </si>
  <si>
    <t>Přímá podpora registrovaným klubům, náhrada za ztráty, dotace na pořízení sportovního materiálu</t>
  </si>
  <si>
    <t>Jednorázové granty do 5 000 EUR pro postižené podniky, podpora pro startupy, 
podpůrná opatření k řešení environmentálních problémů</t>
  </si>
  <si>
    <t>Závazek KB; půlroční moratorium; pro SMEs, OSVČ a "liberal professionals"; uvolnění podmínek splácení úvěrů</t>
  </si>
  <si>
    <t>Garance státu do 85 % úvěrových linek; "SME Guarantee" - záruky na pracovní kapitál</t>
  </si>
  <si>
    <t>Příspěvek na rekvalifikaci (50 % mzdy) u dl. nezaměstnaných v důsledku krize; mimořádné prodloužení dávek v nezaměstnanosti a sociálního zabezpečení</t>
  </si>
  <si>
    <t>Zákaz propuštění - u rodičů starajících se o děti do 12 let; posílená pravomoc Úřadu pro pracovní podmínky (ACT) jednat proti neoprávněnému propouštění</t>
  </si>
  <si>
    <t>Zvýšení stropů pro pojištění úvěrů; metalurgie, mechanická odvětví, staveb., krátkodobý vývoz</t>
  </si>
  <si>
    <t>Vč. apprentices (100 %); stát hradí do 90 % prac. doby dle výše mzdy; 3 měsíce možno prodloužit na další 3 měsíce</t>
  </si>
  <si>
    <t xml:space="preserve">Odklad daní </t>
  </si>
  <si>
    <t>Úvěrové záruky pro cestovní ruch</t>
  </si>
  <si>
    <t>Placená dovolená pro jednoho rodiče (do 75% hrubého platu)</t>
  </si>
  <si>
    <t>Dávky v technickém nezaměstnanosti: do 75% svého hrubého platu</t>
  </si>
  <si>
    <t>Dotace na mzdy pro firmy najímající uchazeče o zaměstnání: 41,5% základního platu (technická nezaměstnanost), 3měsíce; 50% hrubé mzdy (zaměstnanci mladší 30 let nebo starší 50 let, zaměstnanci vracející ze zahraničí) na 1 rok</t>
  </si>
  <si>
    <t>Odložení místních daní (auta, budovy, pozemky) do 12/20 + 10 % sleva; přerušení úročení a pokut; pozastavení daň. auditů, exekucí</t>
  </si>
  <si>
    <t>Daňové odpočty; změna výpočtu základu daně; bonusy za zaplacení daně do 10/2020</t>
  </si>
  <si>
    <t xml:space="preserve">Granty na podporu primárního sektoru hospodářství </t>
  </si>
  <si>
    <t>Transfery/kompenzace pro OSVČ</t>
  </si>
  <si>
    <t>Uzavření nařízeno státem; 80 % mzdy stát</t>
  </si>
  <si>
    <t>Až 880 eur/zaměstnance</t>
  </si>
  <si>
    <t>Snížení administrativní zátěže podniků, uvolnění pravidel zákoníku práce</t>
  </si>
  <si>
    <t>Odklad platby/přiznání; u zasažených podniků; možnost uplatnění ztráty oproti odvodům daně od roku 2014</t>
  </si>
  <si>
    <t>Max. 50 % nájmu hradí stát nájemci (při dohodě na snížení s nájemníkem); zmražení nájmů (do 06/20)</t>
  </si>
  <si>
    <t>Zvýšení - bez specifikace</t>
  </si>
  <si>
    <t>Pro obyvatelstvo bez příjmů</t>
  </si>
  <si>
    <t>SP/ZP; příspěvky zaměstnavatele; + OSVČ</t>
  </si>
  <si>
    <t>4-1,5-0,15</t>
  </si>
  <si>
    <t>Vládní nařízení o snížení cen elektřiny</t>
  </si>
  <si>
    <t>Platby od státu dodavatelům: do 8 dnů místo minimálně 30 dnů.</t>
  </si>
  <si>
    <t>Jednorázový bonus; penzistům a nejohroženějším; 200 EUR turistický poukaz do konce roku pro rezidenty</t>
  </si>
  <si>
    <t xml:space="preserve">Stát platí SP pro fungující firmy a odpuštění SP pro OSVČ;  </t>
  </si>
  <si>
    <t xml:space="preserve">Opatření v oblasti cel a obchodních barier </t>
  </si>
  <si>
    <t>Kompenzace pro "dočasně propuštěné"/zasažené narušením obchodu v zemědělství a potravinářství</t>
  </si>
  <si>
    <t xml:space="preserve">Granty a půjčky podnikům v oblasti cestovního ruchu a pohostinství </t>
  </si>
  <si>
    <t>Rekapitalizace a investice do fixních aktiv</t>
  </si>
  <si>
    <t>125 mld SEK</t>
  </si>
  <si>
    <r>
      <t xml:space="preserve">Úhrada 22,5-75% fixních provozních nákladů </t>
    </r>
    <r>
      <rPr>
        <sz val="11"/>
        <color rgb="FF000000"/>
        <rFont val="Calibri"/>
        <family val="2"/>
        <charset val="238"/>
        <scheme val="minor"/>
      </rPr>
      <t xml:space="preserve">pro </t>
    </r>
    <r>
      <rPr>
        <sz val="11"/>
        <color theme="1"/>
        <rFont val="Calibri"/>
        <family val="2"/>
        <charset val="238"/>
        <scheme val="minor"/>
      </rPr>
      <t>firmy se ztrátou obratu nad 30 %.</t>
    </r>
  </si>
  <si>
    <t>39 bln. SEK</t>
  </si>
  <si>
    <t>225 mld SEK</t>
  </si>
  <si>
    <t>54 mld. GBP</t>
  </si>
  <si>
    <t xml:space="preserve"> 15 mld. GBP</t>
  </si>
  <si>
    <t>Zdanitelé granty až 80% předchozího výdělku za poslední tři roky; 3 měs.; 70% od 1. 7. na další 3 měs.</t>
  </si>
  <si>
    <t>Granty pro domacnosti na šetření energie</t>
  </si>
  <si>
    <t>Bonusy za uchování zaměstnání, dotace na zaměstnání mladých lidí, podpora dovedností a aktivnějšího trhu práce</t>
  </si>
  <si>
    <t>DPH snížena z 20% na 5% pro sektory pohostinství, ubytování a pořadatele akcí</t>
  </si>
  <si>
    <t>Osvobození od cla a DPH na dovoz zdravotnických potřeb ze zemí mimo EU</t>
  </si>
  <si>
    <t>12 mld. GBP</t>
  </si>
  <si>
    <t>Podpora pohostinství</t>
  </si>
  <si>
    <t>Státní záruky na půjčky pro firmy, včetně financování obchodu</t>
  </si>
  <si>
    <t>Granty firmám na pokrytí 80 % mezd zaměstnanců včetně práce na poloviční úvazek</t>
  </si>
  <si>
    <t xml:space="preserve">330+10 mld. GBP </t>
  </si>
  <si>
    <t>2,1 mld. GBP</t>
  </si>
  <si>
    <t>Podpora sektoru kultury</t>
  </si>
  <si>
    <t>1,57 mld. GBP</t>
  </si>
  <si>
    <t xml:space="preserve">15 mld. GBP </t>
  </si>
  <si>
    <t>7 mld. SEK</t>
  </si>
  <si>
    <t>13 mld. SEK</t>
  </si>
  <si>
    <t>235 mld. HUN</t>
  </si>
  <si>
    <t>Investiční dotace pro postižené SMEs z určitých odvětví, ve výrobním sektoru, do nových technologií; velké firmy</t>
  </si>
  <si>
    <t>55% dotace na nákup elektromobilů a ostatních elektrovozidel pro firmy</t>
  </si>
  <si>
    <t>Osvobození/odklad daně pro malé podniky do 30. 6.; odklad daně z reklamy a médií; pozastavení vymáhání daň. nedoplatků; odklad daňového přiznání</t>
  </si>
  <si>
    <t>90% vládní garance na uvěrové linky Maďarské rozvojové banky</t>
  </si>
  <si>
    <t>300 mld. HUN</t>
  </si>
  <si>
    <t>358 mld. HUN</t>
  </si>
  <si>
    <t>2,1 mld. HUN</t>
  </si>
  <si>
    <t xml:space="preserve">Uvěrové linky Maďarské rozvojové banky na podporu krizových, technologických atd. programů </t>
  </si>
  <si>
    <t>Subvence úroků z úvěrů v ramci programu "Széchenyi Card Program" pro mikropodniky a SMEs</t>
  </si>
  <si>
    <t>Snížení či osvobození od zvláštních daní (KIVA, KATA) pro SMEs</t>
  </si>
  <si>
    <t>Zrychlení vratek; snížení sazby u nových nemovitostí na 5%</t>
  </si>
  <si>
    <t>Čáska (součty částek) v národní měně</t>
  </si>
  <si>
    <t>Pomocný výpočtový sloupec</t>
  </si>
  <si>
    <t>Kýpr</t>
  </si>
  <si>
    <t>Lot</t>
  </si>
  <si>
    <t>Zkrácení lhůty pro přikázání dovolené</t>
  </si>
  <si>
    <t xml:space="preserve">Polovinu roční dovolené </t>
  </si>
  <si>
    <t>Vyčerpání 5 dnů dovolené jako součást systému náhrady mezd</t>
  </si>
  <si>
    <t>Ohledně smluv</t>
  </si>
  <si>
    <t xml:space="preserve">Při krachu, restrukturalizaci - SIM </t>
  </si>
  <si>
    <t>Půjčky</t>
  </si>
  <si>
    <t xml:space="preserve">Změny v důch. systému </t>
  </si>
  <si>
    <t>Zavedení daně pro maloobchod (vč. online) a finanční sektor</t>
  </si>
  <si>
    <t>Granty; e-aplikace; podpora služeb doma</t>
  </si>
  <si>
    <t xml:space="preserve">Portugalsko </t>
  </si>
  <si>
    <t>50% sleva při jídle v restauracích, 3-31. 8. 2020</t>
  </si>
  <si>
    <t xml:space="preserve">UK </t>
  </si>
  <si>
    <t xml:space="preserve">ČR </t>
  </si>
  <si>
    <t>Do roku 2023</t>
  </si>
  <si>
    <t>Šestiměsíční moratorium na bankovní úvěry pro domacnosti a firmy postižené COVID 19</t>
  </si>
  <si>
    <t>Těžce zasažené firmy včetně mikropodniků; pomoc státu do 6000 EUR za 3 měsíce</t>
  </si>
  <si>
    <t>100 % úleva daně z nemovitostí pro komerční prostory: zasažené firmy, maloobchod, pohostinství, …; daně z nabití nemovitostí dočasně zastavena</t>
  </si>
  <si>
    <t>Uvolnění kritérií pro získání a zvýšení příspěvku na bydlení; daňové úlevy pro pronajímatele</t>
  </si>
  <si>
    <t>"Dočasně propuštění"; 80 % mzdy (40 % stát); 2 měsíce; 70% čisté minimální mzdy pro OSVČ; prodloužena do konce června pro podniky v cestovním ruchu; 448 EUR dotace na mzdy pracovníků</t>
  </si>
  <si>
    <t>2024-25</t>
  </si>
  <si>
    <t>2,3 mld DKK</t>
  </si>
  <si>
    <t>Osvobození od záloh na daňový rok 2020 (OSVČ)</t>
  </si>
  <si>
    <t>Odožení platby daně z příjmu bez úroků nebo sankcí</t>
  </si>
  <si>
    <t>Zrušení záloh (do 06/20); odklad plateb bez pokut; posunut termín daň. přiznání</t>
  </si>
  <si>
    <t>Snížení DPH pro restaurace (do 12/21) a na knihy (trvale)</t>
  </si>
  <si>
    <t>Odpuštění plateb DPH (firmy do 2 mil EUR v postiž. sektorech; 03/20); odklad 04-05/20</t>
  </si>
  <si>
    <t>Informace o termínu opatření ve sloupci "Další specifikace…"</t>
  </si>
  <si>
    <t>05/21</t>
  </si>
  <si>
    <t>2024</t>
  </si>
  <si>
    <t xml:space="preserve">Subtotal: </t>
  </si>
  <si>
    <t>Subtotal:</t>
  </si>
  <si>
    <t>1*6měsíců</t>
  </si>
  <si>
    <t>Tabulka ekonomických opatření EU-27+UK zpracovaná k 17. 7. 2020 na základě vstupů z databáze OECD, MMF a dalších - možnosti filtrování např. dle zemí, legenda viz předchozí list</t>
  </si>
  <si>
    <t>Další kategorie/opatření</t>
  </si>
  <si>
    <t>Zranitelné skupiny; nemožnost vystěhování (6 měs.); aut. prodloužení smluv (6 měs.); moratorium na platby velkým pronajimatelům (4 měs.); možnost odkladu nájmů malým pronajim.; + program pomoci zranitelným nájemníkům…</t>
  </si>
  <si>
    <t>Pro pořadatele větších zrušených akcí (do 08/20); + podpora sportu, kultury, …</t>
  </si>
  <si>
    <t>Záruky na půjčky pro SMEs a mikropodniky (na investice a prac. kapitál)</t>
  </si>
  <si>
    <t>Záruky na bankovní úvěry; státní  půjčky pro firmy; dluhová moratoria apod. - pokračování ze str. 1</t>
  </si>
  <si>
    <t>Záruky na bankovní úvěry; státní  půjčky pro firmy; dluhová moratoria apod. - pokračování ze str. 1 a 2</t>
  </si>
  <si>
    <t>Přímé finanční výplaty od státu - pokračování ze str. 3</t>
  </si>
  <si>
    <t>Odklad daní, daňové úlevy a další daňová opatření - pokračování ze str. 4</t>
  </si>
  <si>
    <t>Odklad daní, daňové úlevy a další daňová opatření - pokračování ze str. 4 a 5</t>
  </si>
  <si>
    <t>Odklad plateb / odpuštění sociálního  (SP) a zdravotního pojištění (ZP) - pokr. ze str. 6</t>
  </si>
  <si>
    <t>Změny v systému sociálních dávek - pokračování ze str. 8</t>
  </si>
  <si>
    <t>Další opatření - pokračování ze str. 9</t>
  </si>
  <si>
    <t>Další opatření - pokračování ze str. 9 a 10</t>
  </si>
  <si>
    <t>Informace o termínu opatření uvedeno ve sloupci "Další specifikace…"</t>
  </si>
  <si>
    <t>Částka 
(mld. EUR)</t>
  </si>
  <si>
    <t>6měs. moratorium na bankovní úvěry pro domacnosti a firmy postižené COVID 19</t>
  </si>
  <si>
    <t>Při "Kurzarb." (viz níže) platí daně a další odvody z mezd jen stát a zaměstnavatel</t>
  </si>
  <si>
    <t>Daňové odpočty; změna výpočtu základu daně; bonusy za zaplacení daně do 10/20</t>
  </si>
  <si>
    <t>Odvod až po skutečné platbě od zákazníka; odklad (do 06/20) + osvobození</t>
  </si>
  <si>
    <t>Granty firmám na pokrytí 80 % mezd zaměstnanců vč. práce na poloviční úvazek</t>
  </si>
  <si>
    <t>Státní subvence podnikům na nájmy, odložení platby hypoték pro propuštěné pracovníky</t>
  </si>
  <si>
    <t>Tabulka ekonomických opatření EU-27+UK zpracovaná k 17. 7. 2020 na základě vstupů z databáze OECD, MMF a dalších - viz legendu na konci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</si>
</sst>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mm\/yy"/>
  </numFmts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rgb="FF003299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391">
    <xf numFmtId="0" fontId="0" fillId="0" borderId="0" xfId="0"/>
    <xf numFmtId="0" fontId="2" fillId="0" borderId="0" xfId="0" applyFont="1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9" fillId="0" borderId="0" xfId="1"/>
    <xf numFmtId="164" fontId="10" fillId="0" borderId="0" xfId="0" applyNumberFormat="1" applyFont="1" applyAlignment="1">
      <alignment vertical="center" wrapText="1"/>
    </xf>
    <xf numFmtId="2" fontId="0" fillId="0" borderId="0" xfId="0" applyNumberFormat="1"/>
    <xf numFmtId="2" fontId="0" fillId="0" borderId="0" xfId="0" applyNumberFormat="1" applyFill="1"/>
    <xf numFmtId="0" fontId="0" fillId="0" borderId="4" xfId="0" applyFill="1" applyBorder="1"/>
    <xf numFmtId="0" fontId="0" fillId="0" borderId="3" xfId="0" applyFill="1" applyBorder="1"/>
    <xf numFmtId="0" fontId="0" fillId="0" borderId="4" xfId="0" applyFill="1" applyBorder="1" applyAlignment="1">
      <alignment vertical="center"/>
    </xf>
    <xf numFmtId="0" fontId="0" fillId="0" borderId="7" xfId="0" applyFill="1" applyBorder="1"/>
    <xf numFmtId="0" fontId="0" fillId="0" borderId="4" xfId="0" applyFill="1" applyBorder="1" applyAlignment="1">
      <alignment horizontal="center"/>
    </xf>
    <xf numFmtId="2" fontId="0" fillId="0" borderId="0" xfId="2" applyNumberFormat="1" applyFont="1"/>
    <xf numFmtId="0" fontId="0" fillId="0" borderId="15" xfId="0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166" fontId="0" fillId="0" borderId="0" xfId="0" applyNumberFormat="1"/>
    <xf numFmtId="0" fontId="9" fillId="0" borderId="16" xfId="1" applyFont="1" applyBorder="1" applyAlignment="1">
      <alignment horizontal="left" vertical="center"/>
    </xf>
    <xf numFmtId="0" fontId="0" fillId="0" borderId="0" xfId="0" applyAlignment="1">
      <alignment horizontal="right"/>
    </xf>
    <xf numFmtId="14" fontId="2" fillId="0" borderId="0" xfId="0" applyNumberFormat="1" applyFont="1"/>
    <xf numFmtId="0" fontId="0" fillId="0" borderId="0" xfId="0" applyAlignment="1"/>
    <xf numFmtId="0" fontId="1" fillId="0" borderId="0" xfId="0" applyFont="1" applyAlignment="1"/>
    <xf numFmtId="1" fontId="0" fillId="0" borderId="0" xfId="0" applyNumberFormat="1"/>
    <xf numFmtId="0" fontId="13" fillId="0" borderId="0" xfId="0" applyFont="1" applyAlignment="1"/>
    <xf numFmtId="0" fontId="0" fillId="0" borderId="0" xfId="0" applyFill="1" applyAlignment="1"/>
    <xf numFmtId="0" fontId="13" fillId="0" borderId="0" xfId="0" applyFont="1" applyFill="1" applyAlignment="1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14" fontId="0" fillId="0" borderId="0" xfId="0" applyNumberFormat="1" applyFill="1" applyAlignment="1"/>
    <xf numFmtId="14" fontId="0" fillId="0" borderId="0" xfId="0" applyNumberFormat="1" applyFont="1"/>
    <xf numFmtId="0" fontId="0" fillId="0" borderId="4" xfId="0" applyFont="1" applyFill="1" applyBorder="1" applyAlignment="1">
      <alignment vertical="top" wrapText="1"/>
    </xf>
    <xf numFmtId="0" fontId="0" fillId="0" borderId="10" xfId="0" applyFont="1" applyFill="1" applyBorder="1" applyAlignment="1">
      <alignment vertical="top" wrapText="1"/>
    </xf>
    <xf numFmtId="0" fontId="0" fillId="0" borderId="3" xfId="0" applyFont="1" applyFill="1" applyBorder="1" applyAlignment="1">
      <alignment vertical="top" wrapText="1"/>
    </xf>
    <xf numFmtId="164" fontId="0" fillId="0" borderId="0" xfId="0" applyNumberFormat="1"/>
    <xf numFmtId="0" fontId="0" fillId="0" borderId="9" xfId="0" applyFill="1" applyBorder="1" applyAlignment="1">
      <alignment vertical="center" wrapText="1"/>
    </xf>
    <xf numFmtId="0" fontId="0" fillId="0" borderId="0" xfId="0" applyFont="1" applyFill="1" applyBorder="1" applyAlignment="1">
      <alignment vertical="top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7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10" xfId="0" applyFill="1" applyBorder="1"/>
    <xf numFmtId="0" fontId="0" fillId="0" borderId="9" xfId="0" applyFill="1" applyBorder="1"/>
    <xf numFmtId="167" fontId="0" fillId="0" borderId="0" xfId="0" applyNumberFormat="1"/>
    <xf numFmtId="0" fontId="0" fillId="0" borderId="0" xfId="0" applyFill="1" applyBorder="1"/>
    <xf numFmtId="49" fontId="0" fillId="0" borderId="0" xfId="0" applyNumberFormat="1" applyFill="1"/>
    <xf numFmtId="14" fontId="0" fillId="0" borderId="0" xfId="0" applyNumberFormat="1" applyFont="1" applyFill="1" applyAlignment="1"/>
    <xf numFmtId="0" fontId="0" fillId="0" borderId="0" xfId="0" applyNumberFormat="1" applyFill="1"/>
    <xf numFmtId="0" fontId="0" fillId="0" borderId="0" xfId="0" applyFont="1" applyFill="1"/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top" wrapText="1"/>
    </xf>
    <xf numFmtId="0" fontId="0" fillId="0" borderId="0" xfId="0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11" fillId="0" borderId="0" xfId="0" applyFont="1" applyFill="1" applyAlignment="1">
      <alignment vertical="center" wrapText="1"/>
    </xf>
    <xf numFmtId="0" fontId="4" fillId="0" borderId="7" xfId="0" applyFont="1" applyFill="1" applyBorder="1"/>
    <xf numFmtId="0" fontId="0" fillId="0" borderId="14" xfId="0" applyFill="1" applyBorder="1" applyAlignment="1">
      <alignment vertical="top" wrapText="1"/>
    </xf>
    <xf numFmtId="0" fontId="0" fillId="0" borderId="10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7" xfId="0" applyFont="1" applyFill="1" applyBorder="1"/>
    <xf numFmtId="0" fontId="4" fillId="0" borderId="4" xfId="0" applyFont="1" applyFill="1" applyBorder="1"/>
    <xf numFmtId="0" fontId="0" fillId="0" borderId="15" xfId="0" applyFont="1" applyFill="1" applyBorder="1" applyAlignment="1">
      <alignment vertical="top" wrapText="1"/>
    </xf>
    <xf numFmtId="0" fontId="0" fillId="0" borderId="15" xfId="0" applyFill="1" applyBorder="1" applyAlignment="1">
      <alignment vertical="top" wrapText="1"/>
    </xf>
    <xf numFmtId="0" fontId="0" fillId="0" borderId="9" xfId="0" applyFont="1" applyFill="1" applyBorder="1" applyAlignment="1">
      <alignment vertical="top" wrapText="1"/>
    </xf>
    <xf numFmtId="2" fontId="0" fillId="0" borderId="0" xfId="2" applyNumberFormat="1" applyFont="1" applyFill="1"/>
    <xf numFmtId="0" fontId="0" fillId="0" borderId="0" xfId="0" applyFill="1" applyBorder="1" applyAlignment="1">
      <alignment vertical="center" wrapText="1"/>
    </xf>
    <xf numFmtId="0" fontId="2" fillId="0" borderId="0" xfId="0" applyFont="1" applyAlignment="1">
      <alignment horizontal="center"/>
    </xf>
    <xf numFmtId="2" fontId="0" fillId="0" borderId="9" xfId="2" applyNumberFormat="1" applyFont="1" applyFill="1" applyBorder="1" applyAlignment="1">
      <alignment horizontal="center"/>
    </xf>
    <xf numFmtId="165" fontId="2" fillId="0" borderId="10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2" fontId="0" fillId="0" borderId="10" xfId="2" applyNumberFormat="1" applyFont="1" applyFill="1" applyBorder="1" applyAlignment="1">
      <alignment horizontal="center"/>
    </xf>
    <xf numFmtId="165" fontId="2" fillId="0" borderId="9" xfId="2" applyNumberFormat="1" applyFont="1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165" fontId="0" fillId="0" borderId="10" xfId="0" applyNumberFormat="1" applyFont="1" applyFill="1" applyBorder="1" applyAlignment="1">
      <alignment horizontal="center"/>
    </xf>
    <xf numFmtId="165" fontId="0" fillId="0" borderId="10" xfId="0" applyNumberFormat="1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/>
    </xf>
    <xf numFmtId="2" fontId="2" fillId="0" borderId="15" xfId="0" applyNumberFormat="1" applyFont="1" applyFill="1" applyBorder="1" applyAlignment="1">
      <alignment horizontal="center"/>
    </xf>
    <xf numFmtId="165" fontId="0" fillId="0" borderId="9" xfId="2" applyNumberFormat="1" applyFont="1" applyFill="1" applyBorder="1" applyAlignment="1">
      <alignment horizontal="center"/>
    </xf>
    <xf numFmtId="49" fontId="0" fillId="0" borderId="10" xfId="0" applyNumberFormat="1" applyFill="1" applyBorder="1" applyAlignment="1">
      <alignment horizontal="center"/>
    </xf>
    <xf numFmtId="2" fontId="2" fillId="0" borderId="10" xfId="0" applyNumberFormat="1" applyFont="1" applyFill="1" applyBorder="1" applyAlignment="1">
      <alignment horizontal="center"/>
    </xf>
    <xf numFmtId="165" fontId="0" fillId="0" borderId="9" xfId="0" applyNumberFormat="1" applyFill="1" applyBorder="1" applyAlignment="1">
      <alignment horizontal="center"/>
    </xf>
    <xf numFmtId="165" fontId="0" fillId="0" borderId="9" xfId="0" applyNumberFormat="1" applyFill="1" applyBorder="1" applyAlignment="1">
      <alignment horizontal="center" vertical="center"/>
    </xf>
    <xf numFmtId="165" fontId="0" fillId="0" borderId="10" xfId="0" applyNumberForma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/>
    </xf>
    <xf numFmtId="49" fontId="0" fillId="0" borderId="10" xfId="0" applyNumberForma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/>
    </xf>
    <xf numFmtId="166" fontId="0" fillId="0" borderId="15" xfId="0" applyNumberForma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/>
    </xf>
    <xf numFmtId="49" fontId="0" fillId="0" borderId="7" xfId="0" applyNumberFormat="1" applyFont="1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/>
    </xf>
    <xf numFmtId="165" fontId="0" fillId="0" borderId="15" xfId="0" applyNumberForma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10" xfId="0" applyFill="1" applyBorder="1" applyAlignment="1">
      <alignment vertical="center"/>
    </xf>
    <xf numFmtId="1" fontId="2" fillId="0" borderId="10" xfId="0" applyNumberFormat="1" applyFont="1" applyFill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166" fontId="0" fillId="0" borderId="0" xfId="0" applyNumberFormat="1" applyFill="1"/>
    <xf numFmtId="166" fontId="0" fillId="0" borderId="0" xfId="0" applyNumberFormat="1" applyFill="1" applyAlignment="1">
      <alignment horizontal="right"/>
    </xf>
    <xf numFmtId="0" fontId="0" fillId="0" borderId="0" xfId="0" applyFill="1" applyBorder="1" applyAlignment="1">
      <alignment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center"/>
    </xf>
    <xf numFmtId="166" fontId="0" fillId="0" borderId="0" xfId="0" applyNumberFormat="1" applyFill="1" applyAlignment="1">
      <alignment horizontal="center" vertical="center"/>
    </xf>
    <xf numFmtId="165" fontId="12" fillId="0" borderId="10" xfId="2" applyNumberFormat="1" applyFont="1" applyFill="1" applyBorder="1" applyAlignment="1">
      <alignment horizontal="center"/>
    </xf>
    <xf numFmtId="49" fontId="12" fillId="0" borderId="4" xfId="2" applyNumberFormat="1" applyFont="1" applyFill="1" applyBorder="1" applyAlignment="1">
      <alignment horizontal="center"/>
    </xf>
    <xf numFmtId="2" fontId="0" fillId="0" borderId="18" xfId="0" applyNumberFormat="1" applyFill="1" applyBorder="1" applyAlignment="1">
      <alignment horizontal="center"/>
    </xf>
    <xf numFmtId="2" fontId="2" fillId="0" borderId="18" xfId="0" applyNumberFormat="1" applyFont="1" applyFill="1" applyBorder="1" applyAlignment="1">
      <alignment horizontal="center"/>
    </xf>
    <xf numFmtId="2" fontId="0" fillId="0" borderId="10" xfId="0" applyNumberFormat="1" applyFont="1" applyFill="1" applyBorder="1" applyAlignment="1">
      <alignment horizontal="center"/>
    </xf>
    <xf numFmtId="2" fontId="0" fillId="0" borderId="10" xfId="0" applyNumberFormat="1" applyFont="1" applyFill="1" applyBorder="1" applyAlignment="1">
      <alignment horizontal="center" wrapText="1"/>
    </xf>
    <xf numFmtId="1" fontId="0" fillId="0" borderId="0" xfId="0" applyNumberFormat="1" applyFill="1" applyAlignment="1">
      <alignment horizont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horizontal="right"/>
    </xf>
    <xf numFmtId="0" fontId="2" fillId="0" borderId="0" xfId="0" applyFont="1" applyFill="1" applyAlignment="1">
      <alignment horizontal="right"/>
    </xf>
    <xf numFmtId="1" fontId="0" fillId="0" borderId="0" xfId="0" applyNumberFormat="1" applyFill="1" applyAlignment="1">
      <alignment horizontal="right"/>
    </xf>
    <xf numFmtId="0" fontId="15" fillId="0" borderId="11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 wrapText="1"/>
    </xf>
    <xf numFmtId="1" fontId="6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166" fontId="2" fillId="0" borderId="10" xfId="0" applyNumberFormat="1" applyFont="1" applyFill="1" applyBorder="1" applyAlignment="1">
      <alignment horizontal="center" vertical="center"/>
    </xf>
    <xf numFmtId="166" fontId="0" fillId="0" borderId="10" xfId="0" applyNumberFormat="1" applyFont="1" applyFill="1" applyBorder="1" applyAlignment="1">
      <alignment horizontal="center" vertical="center"/>
    </xf>
    <xf numFmtId="166" fontId="0" fillId="0" borderId="4" xfId="0" applyNumberForma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/>
    </xf>
    <xf numFmtId="49" fontId="0" fillId="0" borderId="10" xfId="0" applyNumberFormat="1" applyFont="1" applyFill="1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165" fontId="0" fillId="0" borderId="8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49" fontId="12" fillId="0" borderId="7" xfId="2" applyNumberFormat="1" applyFont="1" applyFill="1" applyBorder="1" applyAlignment="1">
      <alignment horizontal="center"/>
    </xf>
    <xf numFmtId="49" fontId="0" fillId="0" borderId="10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 vertical="center"/>
    </xf>
    <xf numFmtId="49" fontId="0" fillId="0" borderId="17" xfId="0" applyNumberFormat="1" applyFont="1" applyFill="1" applyBorder="1" applyAlignment="1">
      <alignment horizontal="center"/>
    </xf>
    <xf numFmtId="49" fontId="0" fillId="0" borderId="8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/>
    </xf>
    <xf numFmtId="165" fontId="0" fillId="0" borderId="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8" fillId="0" borderId="10" xfId="0" applyFont="1" applyFill="1" applyBorder="1"/>
    <xf numFmtId="0" fontId="8" fillId="0" borderId="15" xfId="0" applyFont="1" applyFill="1" applyBorder="1"/>
    <xf numFmtId="0" fontId="0" fillId="0" borderId="14" xfId="0" applyBorder="1"/>
    <xf numFmtId="0" fontId="0" fillId="0" borderId="5" xfId="0" applyBorder="1"/>
    <xf numFmtId="0" fontId="8" fillId="0" borderId="9" xfId="0" applyFont="1" applyFill="1" applyBorder="1"/>
    <xf numFmtId="0" fontId="0" fillId="0" borderId="15" xfId="0" applyBorder="1"/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7" xfId="0" applyFont="1" applyFill="1" applyBorder="1" applyAlignment="1">
      <alignment horizontal="center" vertical="center" textRotation="180" wrapText="1"/>
    </xf>
    <xf numFmtId="0" fontId="0" fillId="0" borderId="7" xfId="0" applyFill="1" applyBorder="1" applyAlignment="1">
      <alignment vertical="center"/>
    </xf>
    <xf numFmtId="2" fontId="0" fillId="0" borderId="9" xfId="2" applyNumberFormat="1" applyFont="1" applyFill="1" applyBorder="1" applyAlignment="1">
      <alignment horizontal="center" vertical="center"/>
    </xf>
    <xf numFmtId="49" fontId="12" fillId="0" borderId="7" xfId="2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2" fontId="2" fillId="0" borderId="15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2" fontId="0" fillId="0" borderId="1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65" fontId="2" fillId="0" borderId="9" xfId="2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2" fontId="0" fillId="0" borderId="10" xfId="0" applyNumberFormat="1" applyFont="1" applyFill="1" applyBorder="1" applyAlignment="1">
      <alignment horizontal="center" vertical="center" wrapText="1"/>
    </xf>
    <xf numFmtId="2" fontId="0" fillId="0" borderId="18" xfId="0" applyNumberFormat="1" applyFill="1" applyBorder="1" applyAlignment="1">
      <alignment horizontal="center" vertical="center"/>
    </xf>
    <xf numFmtId="49" fontId="0" fillId="0" borderId="17" xfId="0" applyNumberFormat="1" applyFont="1" applyFill="1" applyBorder="1" applyAlignment="1">
      <alignment horizontal="center" vertical="center"/>
    </xf>
    <xf numFmtId="165" fontId="0" fillId="0" borderId="10" xfId="0" applyNumberFormat="1" applyFont="1" applyFill="1" applyBorder="1" applyAlignment="1">
      <alignment horizontal="center" vertical="center"/>
    </xf>
    <xf numFmtId="165" fontId="0" fillId="0" borderId="10" xfId="0" applyNumberFormat="1" applyFont="1" applyFill="1" applyBorder="1" applyAlignment="1">
      <alignment horizontal="center" vertical="center" wrapText="1"/>
    </xf>
    <xf numFmtId="49" fontId="0" fillId="0" borderId="10" xfId="0" applyNumberFormat="1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vertical="center"/>
    </xf>
    <xf numFmtId="2" fontId="0" fillId="0" borderId="7" xfId="2" applyNumberFormat="1" applyFont="1" applyFill="1" applyBorder="1" applyAlignment="1">
      <alignment horizontal="center" vertical="center"/>
    </xf>
    <xf numFmtId="2" fontId="0" fillId="0" borderId="4" xfId="2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165" fontId="12" fillId="0" borderId="10" xfId="2" applyNumberFormat="1" applyFont="1" applyFill="1" applyBorder="1" applyAlignment="1">
      <alignment horizontal="center" vertical="center"/>
    </xf>
    <xf numFmtId="1" fontId="2" fillId="0" borderId="10" xfId="0" applyNumberFormat="1" applyFont="1" applyFill="1" applyBorder="1" applyAlignment="1">
      <alignment horizontal="center" vertical="center"/>
    </xf>
    <xf numFmtId="2" fontId="0" fillId="0" borderId="10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/>
    </xf>
    <xf numFmtId="165" fontId="0" fillId="0" borderId="7" xfId="2" applyNumberFormat="1" applyFont="1" applyFill="1" applyBorder="1" applyAlignment="1">
      <alignment horizontal="center" vertical="center"/>
    </xf>
    <xf numFmtId="49" fontId="12" fillId="0" borderId="8" xfId="2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2" fontId="2" fillId="0" borderId="10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65" fontId="0" fillId="0" borderId="9" xfId="2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5" fontId="0" fillId="0" borderId="3" xfId="0" applyNumberFormat="1" applyFont="1" applyFill="1" applyBorder="1" applyAlignment="1">
      <alignment horizontal="center" vertical="center"/>
    </xf>
    <xf numFmtId="166" fontId="0" fillId="0" borderId="15" xfId="0" applyNumberForma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textRotation="180" wrapText="1"/>
    </xf>
    <xf numFmtId="49" fontId="1" fillId="0" borderId="1" xfId="0" applyNumberFormat="1" applyFont="1" applyFill="1" applyBorder="1" applyAlignment="1">
      <alignment horizontal="center" vertical="center" textRotation="180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0" fillId="0" borderId="14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1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wrapText="1"/>
    </xf>
    <xf numFmtId="0" fontId="4" fillId="0" borderId="13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left" wrapText="1"/>
    </xf>
    <xf numFmtId="0" fontId="0" fillId="0" borderId="1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10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7" fillId="0" borderId="1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0" fillId="0" borderId="15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0" fillId="0" borderId="18" xfId="0" applyFill="1" applyBorder="1" applyAlignment="1">
      <alignment horizontal="left" wrapText="1"/>
    </xf>
    <xf numFmtId="0" fontId="0" fillId="0" borderId="19" xfId="0" applyFill="1" applyBorder="1" applyAlignment="1">
      <alignment horizontal="left" wrapText="1"/>
    </xf>
    <xf numFmtId="0" fontId="0" fillId="0" borderId="20" xfId="0" applyFill="1" applyBorder="1" applyAlignment="1">
      <alignment horizontal="left" wrapText="1"/>
    </xf>
    <xf numFmtId="0" fontId="0" fillId="0" borderId="1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0" xfId="0" applyFill="1" applyAlignment="1">
      <alignment horizontal="left" vertical="center" wrapText="1"/>
    </xf>
    <xf numFmtId="0" fontId="3" fillId="0" borderId="9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wrapText="1"/>
    </xf>
    <xf numFmtId="0" fontId="0" fillId="0" borderId="14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10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9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6" fillId="0" borderId="10" xfId="0" applyFont="1" applyFill="1" applyBorder="1" applyAlignment="1">
      <alignment horizontal="left" wrapText="1"/>
    </xf>
    <xf numFmtId="0" fontId="6" fillId="0" borderId="15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0" fontId="0" fillId="0" borderId="10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0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/>
    </xf>
    <xf numFmtId="0" fontId="0" fillId="0" borderId="0" xfId="0" applyFill="1" applyAlignment="1">
      <alignment horizontal="left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textRotation="180" wrapText="1"/>
    </xf>
    <xf numFmtId="0" fontId="16" fillId="0" borderId="4" xfId="0" applyFont="1" applyFill="1" applyBorder="1" applyAlignment="1">
      <alignment horizontal="center" vertical="center" textRotation="180" wrapText="1"/>
    </xf>
    <xf numFmtId="0" fontId="16" fillId="0" borderId="3" xfId="0" applyFont="1" applyFill="1" applyBorder="1" applyAlignment="1">
      <alignment horizontal="center" vertical="center" textRotation="180" wrapText="1"/>
    </xf>
    <xf numFmtId="0" fontId="1" fillId="0" borderId="7" xfId="0" applyFont="1" applyFill="1" applyBorder="1" applyAlignment="1">
      <alignment horizontal="center" vertical="center" textRotation="180" wrapText="1"/>
    </xf>
    <xf numFmtId="0" fontId="1" fillId="0" borderId="4" xfId="0" applyFont="1" applyFill="1" applyBorder="1" applyAlignment="1">
      <alignment horizontal="center" vertical="center" textRotation="180" wrapText="1"/>
    </xf>
    <xf numFmtId="0" fontId="1" fillId="0" borderId="3" xfId="0" applyFont="1" applyFill="1" applyBorder="1" applyAlignment="1">
      <alignment horizontal="center" vertical="center" textRotation="180" wrapText="1"/>
    </xf>
    <xf numFmtId="0" fontId="8" fillId="0" borderId="1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8" fillId="0" borderId="6" xfId="0" applyFont="1" applyFill="1" applyBorder="1" applyAlignment="1">
      <alignment horizontal="left" wrapText="1"/>
    </xf>
    <xf numFmtId="0" fontId="14" fillId="0" borderId="9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 wrapText="1"/>
    </xf>
    <xf numFmtId="0" fontId="8" fillId="0" borderId="13" xfId="0" applyFont="1" applyFill="1" applyBorder="1" applyAlignment="1">
      <alignment horizontal="left" wrapText="1"/>
    </xf>
    <xf numFmtId="0" fontId="8" fillId="0" borderId="8" xfId="0" applyFont="1" applyFill="1" applyBorder="1" applyAlignment="1">
      <alignment horizontal="left" wrapText="1"/>
    </xf>
    <xf numFmtId="0" fontId="0" fillId="0" borderId="18" xfId="0" applyFill="1" applyBorder="1" applyAlignment="1"/>
    <xf numFmtId="0" fontId="0" fillId="0" borderId="19" xfId="0" applyFill="1" applyBorder="1" applyAlignment="1"/>
    <xf numFmtId="0" fontId="0" fillId="0" borderId="20" xfId="0" applyFill="1" applyBorder="1" applyAlignment="1"/>
    <xf numFmtId="0" fontId="0" fillId="0" borderId="18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11" fillId="0" borderId="0" xfId="0" applyFont="1" applyFill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6" xfId="0" applyFill="1" applyBorder="1" applyAlignment="1">
      <alignment vertical="center"/>
    </xf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0" fillId="0" borderId="10" xfId="0" applyFill="1" applyBorder="1" applyAlignment="1"/>
    <xf numFmtId="0" fontId="0" fillId="0" borderId="0" xfId="0" applyFill="1" applyBorder="1" applyAlignment="1"/>
    <xf numFmtId="0" fontId="0" fillId="0" borderId="6" xfId="0" applyFill="1" applyBorder="1" applyAlignment="1"/>
    <xf numFmtId="0" fontId="1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Čárka" xfId="2" builtinId="3"/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oecd.github.io/OECD-covid-action-map/" TargetMode="External"/><Relationship Id="rId2" Type="http://schemas.openxmlformats.org/officeDocument/2006/relationships/hyperlink" Target="https://www.imf.org/en/Topics/imf-and-covid19/Policy-Responses-to-COVID-19" TargetMode="External"/><Relationship Id="rId1" Type="http://schemas.openxmlformats.org/officeDocument/2006/relationships/hyperlink" Target="https://www.ecb.europa.eu/stats/policy_and_exchange_rates/euro_reference_exchange_rates/html/eurofxref-graph-pln.en.html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s://www.bruegel.org/publications/datasets/covid-national-datas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7"/>
  <sheetViews>
    <sheetView zoomScaleNormal="100" zoomScaleSheetLayoutView="80" workbookViewId="0">
      <selection activeCell="J533" sqref="J533"/>
    </sheetView>
  </sheetViews>
  <sheetFormatPr defaultRowHeight="15" x14ac:dyDescent="0.25"/>
  <cols>
    <col min="3" max="3" width="12.5703125" customWidth="1"/>
    <col min="15" max="15" width="22" customWidth="1"/>
    <col min="22" max="22" width="13.28515625" customWidth="1"/>
  </cols>
  <sheetData>
    <row r="1" spans="1:13" ht="15" customHeight="1" x14ac:dyDescent="0.25">
      <c r="A1" s="348" t="s">
        <v>902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</row>
    <row r="2" spans="1:13" ht="33" customHeight="1" thickBot="1" x14ac:dyDescent="0.3">
      <c r="A2" s="350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</row>
    <row r="3" spans="1:13" ht="82.5" thickBot="1" x14ac:dyDescent="0.3">
      <c r="A3" s="186" t="s">
        <v>228</v>
      </c>
      <c r="B3" s="186" t="s">
        <v>229</v>
      </c>
      <c r="C3" s="56" t="s">
        <v>0</v>
      </c>
      <c r="D3" s="248" t="s">
        <v>895</v>
      </c>
      <c r="E3" s="249" t="s">
        <v>448</v>
      </c>
      <c r="F3" s="250" t="s">
        <v>31</v>
      </c>
      <c r="G3" s="251"/>
      <c r="H3" s="251"/>
      <c r="I3" s="251"/>
      <c r="J3" s="251"/>
      <c r="K3" s="251"/>
      <c r="L3" s="251"/>
      <c r="M3" s="252"/>
    </row>
    <row r="4" spans="1:13" ht="29.25" customHeight="1" x14ac:dyDescent="0.25">
      <c r="A4" s="355" t="s">
        <v>230</v>
      </c>
      <c r="B4" s="352" t="s">
        <v>93</v>
      </c>
      <c r="C4" s="187" t="s">
        <v>1</v>
      </c>
      <c r="D4" s="188">
        <v>0.18</v>
      </c>
      <c r="E4" s="189" t="s">
        <v>32</v>
      </c>
      <c r="F4" s="253" t="s">
        <v>318</v>
      </c>
      <c r="G4" s="254"/>
      <c r="H4" s="254"/>
      <c r="I4" s="254"/>
      <c r="J4" s="254"/>
      <c r="K4" s="254"/>
      <c r="L4" s="254"/>
      <c r="M4" s="255"/>
    </row>
    <row r="5" spans="1:13" x14ac:dyDescent="0.25">
      <c r="A5" s="356"/>
      <c r="B5" s="353"/>
      <c r="C5" s="13" t="s">
        <v>3</v>
      </c>
      <c r="D5" s="190">
        <v>16.537500000000001</v>
      </c>
      <c r="E5" s="166" t="s">
        <v>32</v>
      </c>
      <c r="F5" s="256" t="s">
        <v>51</v>
      </c>
      <c r="G5" s="257"/>
      <c r="H5" s="257"/>
      <c r="I5" s="257"/>
      <c r="J5" s="257"/>
      <c r="K5" s="257"/>
      <c r="L5" s="257"/>
      <c r="M5" s="258"/>
    </row>
    <row r="6" spans="1:13" x14ac:dyDescent="0.25">
      <c r="A6" s="356"/>
      <c r="B6" s="353"/>
      <c r="C6" s="13" t="s">
        <v>22</v>
      </c>
      <c r="D6" s="87" t="s">
        <v>57</v>
      </c>
      <c r="E6" s="166" t="s">
        <v>32</v>
      </c>
      <c r="F6" s="256" t="s">
        <v>61</v>
      </c>
      <c r="G6" s="257"/>
      <c r="H6" s="257"/>
      <c r="I6" s="257"/>
      <c r="J6" s="257"/>
      <c r="K6" s="257"/>
      <c r="L6" s="257"/>
      <c r="M6" s="258"/>
    </row>
    <row r="7" spans="1:13" x14ac:dyDescent="0.25">
      <c r="A7" s="356"/>
      <c r="B7" s="353"/>
      <c r="C7" s="13" t="s">
        <v>8</v>
      </c>
      <c r="D7" s="87">
        <v>2</v>
      </c>
      <c r="E7" s="166" t="s">
        <v>32</v>
      </c>
      <c r="F7" s="256" t="s">
        <v>95</v>
      </c>
      <c r="G7" s="257"/>
      <c r="H7" s="257"/>
      <c r="I7" s="257"/>
      <c r="J7" s="257"/>
      <c r="K7" s="257"/>
      <c r="L7" s="257"/>
      <c r="M7" s="258"/>
    </row>
    <row r="8" spans="1:13" x14ac:dyDescent="0.25">
      <c r="A8" s="356"/>
      <c r="B8" s="353"/>
      <c r="C8" s="13" t="s">
        <v>9</v>
      </c>
      <c r="D8" s="87">
        <v>0.3</v>
      </c>
      <c r="E8" s="191" t="s">
        <v>32</v>
      </c>
      <c r="F8" s="256" t="s">
        <v>103</v>
      </c>
      <c r="G8" s="257"/>
      <c r="H8" s="257"/>
      <c r="I8" s="257"/>
      <c r="J8" s="257"/>
      <c r="K8" s="257"/>
      <c r="L8" s="257"/>
      <c r="M8" s="258"/>
    </row>
    <row r="9" spans="1:13" x14ac:dyDescent="0.25">
      <c r="A9" s="356"/>
      <c r="B9" s="353"/>
      <c r="C9" s="13" t="s">
        <v>15</v>
      </c>
      <c r="D9" s="87">
        <v>0.06</v>
      </c>
      <c r="E9" s="191" t="s">
        <v>32</v>
      </c>
      <c r="F9" s="256" t="s">
        <v>120</v>
      </c>
      <c r="G9" s="257"/>
      <c r="H9" s="257"/>
      <c r="I9" s="257"/>
      <c r="J9" s="257"/>
      <c r="K9" s="257"/>
      <c r="L9" s="257"/>
      <c r="M9" s="258"/>
    </row>
    <row r="10" spans="1:13" x14ac:dyDescent="0.25">
      <c r="A10" s="356"/>
      <c r="B10" s="353"/>
      <c r="C10" s="13" t="s">
        <v>13</v>
      </c>
      <c r="D10" s="192">
        <v>0.27</v>
      </c>
      <c r="E10" s="166" t="s">
        <v>32</v>
      </c>
      <c r="F10" s="256" t="s">
        <v>146</v>
      </c>
      <c r="G10" s="257"/>
      <c r="H10" s="257"/>
      <c r="I10" s="257"/>
      <c r="J10" s="257"/>
      <c r="K10" s="257"/>
      <c r="L10" s="257"/>
      <c r="M10" s="258"/>
    </row>
    <row r="11" spans="1:13" ht="30.75" customHeight="1" x14ac:dyDescent="0.25">
      <c r="A11" s="356"/>
      <c r="B11" s="353"/>
      <c r="C11" s="13" t="s">
        <v>20</v>
      </c>
      <c r="D11" s="192" t="s">
        <v>57</v>
      </c>
      <c r="E11" s="166" t="s">
        <v>451</v>
      </c>
      <c r="F11" s="262" t="s">
        <v>214</v>
      </c>
      <c r="G11" s="263"/>
      <c r="H11" s="263"/>
      <c r="I11" s="263"/>
      <c r="J11" s="263"/>
      <c r="K11" s="263"/>
      <c r="L11" s="263"/>
      <c r="M11" s="264"/>
    </row>
    <row r="12" spans="1:13" x14ac:dyDescent="0.25">
      <c r="A12" s="356"/>
      <c r="B12" s="353"/>
      <c r="C12" s="13" t="s">
        <v>16</v>
      </c>
      <c r="D12" s="87">
        <v>0.2</v>
      </c>
      <c r="E12" s="166" t="s">
        <v>32</v>
      </c>
      <c r="F12" s="256" t="s">
        <v>219</v>
      </c>
      <c r="G12" s="257"/>
      <c r="H12" s="257"/>
      <c r="I12" s="257"/>
      <c r="J12" s="257"/>
      <c r="K12" s="257"/>
      <c r="L12" s="257"/>
      <c r="M12" s="258"/>
    </row>
    <row r="13" spans="1:13" x14ac:dyDescent="0.25">
      <c r="A13" s="356"/>
      <c r="B13" s="353"/>
      <c r="C13" s="13" t="s">
        <v>10</v>
      </c>
      <c r="D13" s="109">
        <v>4.494234800838575E-2</v>
      </c>
      <c r="E13" s="166" t="s">
        <v>32</v>
      </c>
      <c r="F13" s="256" t="s">
        <v>260</v>
      </c>
      <c r="G13" s="257"/>
      <c r="H13" s="257"/>
      <c r="I13" s="257"/>
      <c r="J13" s="257"/>
      <c r="K13" s="257"/>
      <c r="L13" s="257"/>
      <c r="M13" s="258"/>
    </row>
    <row r="14" spans="1:13" ht="15.75" thickBot="1" x14ac:dyDescent="0.3">
      <c r="A14" s="356"/>
      <c r="B14" s="354"/>
      <c r="C14" s="193" t="s">
        <v>12</v>
      </c>
      <c r="D14" s="184">
        <v>2</v>
      </c>
      <c r="E14" s="194" t="s">
        <v>32</v>
      </c>
      <c r="F14" s="259" t="s">
        <v>243</v>
      </c>
      <c r="G14" s="260"/>
      <c r="H14" s="260"/>
      <c r="I14" s="260"/>
      <c r="J14" s="260"/>
      <c r="K14" s="260"/>
      <c r="L14" s="260"/>
      <c r="M14" s="261"/>
    </row>
    <row r="15" spans="1:13" x14ac:dyDescent="0.25">
      <c r="A15" s="356"/>
      <c r="B15" s="352" t="s">
        <v>58</v>
      </c>
      <c r="C15" s="187" t="s">
        <v>22</v>
      </c>
      <c r="D15" s="183">
        <v>100</v>
      </c>
      <c r="E15" s="195" t="s">
        <v>32</v>
      </c>
      <c r="F15" s="253" t="s">
        <v>60</v>
      </c>
      <c r="G15" s="254"/>
      <c r="H15" s="254"/>
      <c r="I15" s="254"/>
      <c r="J15" s="254"/>
      <c r="K15" s="254"/>
      <c r="L15" s="254"/>
      <c r="M15" s="255"/>
    </row>
    <row r="16" spans="1:13" ht="30" customHeight="1" x14ac:dyDescent="0.25">
      <c r="A16" s="356"/>
      <c r="B16" s="353"/>
      <c r="C16" s="13" t="s">
        <v>28</v>
      </c>
      <c r="D16" s="150">
        <v>6.9899999999999993</v>
      </c>
      <c r="E16" s="166" t="s">
        <v>32</v>
      </c>
      <c r="F16" s="256" t="s">
        <v>840</v>
      </c>
      <c r="G16" s="257"/>
      <c r="H16" s="257"/>
      <c r="I16" s="257"/>
      <c r="J16" s="257"/>
      <c r="K16" s="257"/>
      <c r="L16" s="257"/>
      <c r="M16" s="258"/>
    </row>
    <row r="17" spans="1:13" x14ac:dyDescent="0.25">
      <c r="A17" s="356"/>
      <c r="B17" s="353"/>
      <c r="C17" s="13" t="s">
        <v>9</v>
      </c>
      <c r="D17" s="87">
        <v>0.7</v>
      </c>
      <c r="E17" s="191" t="s">
        <v>32</v>
      </c>
      <c r="F17" s="256" t="s">
        <v>104</v>
      </c>
      <c r="G17" s="257"/>
      <c r="H17" s="257"/>
      <c r="I17" s="257"/>
      <c r="J17" s="257"/>
      <c r="K17" s="257"/>
      <c r="L17" s="257"/>
      <c r="M17" s="258"/>
    </row>
    <row r="18" spans="1:13" x14ac:dyDescent="0.25">
      <c r="A18" s="356"/>
      <c r="B18" s="353"/>
      <c r="C18" s="13" t="s">
        <v>14</v>
      </c>
      <c r="D18" s="87">
        <v>10</v>
      </c>
      <c r="E18" s="166" t="s">
        <v>32</v>
      </c>
      <c r="F18" s="256" t="s">
        <v>110</v>
      </c>
      <c r="G18" s="257"/>
      <c r="H18" s="257"/>
      <c r="I18" s="257"/>
      <c r="J18" s="257"/>
      <c r="K18" s="257"/>
      <c r="L18" s="257"/>
      <c r="M18" s="258"/>
    </row>
    <row r="19" spans="1:13" x14ac:dyDescent="0.25">
      <c r="A19" s="356"/>
      <c r="B19" s="353"/>
      <c r="C19" s="13" t="s">
        <v>15</v>
      </c>
      <c r="D19" s="87">
        <v>0.34</v>
      </c>
      <c r="E19" s="191" t="s">
        <v>32</v>
      </c>
      <c r="F19" s="256" t="s">
        <v>121</v>
      </c>
      <c r="G19" s="257"/>
      <c r="H19" s="257"/>
      <c r="I19" s="257"/>
      <c r="J19" s="257"/>
      <c r="K19" s="257"/>
      <c r="L19" s="257"/>
      <c r="M19" s="258"/>
    </row>
    <row r="20" spans="1:13" x14ac:dyDescent="0.25">
      <c r="A20" s="356"/>
      <c r="B20" s="353"/>
      <c r="C20" s="13" t="s">
        <v>17</v>
      </c>
      <c r="D20" s="87">
        <v>2</v>
      </c>
      <c r="E20" s="166" t="s">
        <v>32</v>
      </c>
      <c r="F20" s="268" t="s">
        <v>401</v>
      </c>
      <c r="G20" s="269"/>
      <c r="H20" s="269"/>
      <c r="I20" s="269"/>
      <c r="J20" s="269"/>
      <c r="K20" s="269"/>
      <c r="L20" s="269"/>
      <c r="M20" s="270"/>
    </row>
    <row r="21" spans="1:13" x14ac:dyDescent="0.25">
      <c r="A21" s="356"/>
      <c r="B21" s="353"/>
      <c r="C21" s="13" t="s">
        <v>26</v>
      </c>
      <c r="D21" s="87">
        <v>0.55000000000000004</v>
      </c>
      <c r="E21" s="166" t="s">
        <v>32</v>
      </c>
      <c r="F21" s="262" t="s">
        <v>142</v>
      </c>
      <c r="G21" s="263"/>
      <c r="H21" s="263"/>
      <c r="I21" s="263"/>
      <c r="J21" s="263"/>
      <c r="K21" s="263"/>
      <c r="L21" s="263"/>
      <c r="M21" s="264"/>
    </row>
    <row r="22" spans="1:13" x14ac:dyDescent="0.25">
      <c r="A22" s="356"/>
      <c r="B22" s="353"/>
      <c r="C22" s="13" t="s">
        <v>131</v>
      </c>
      <c r="D22" s="87">
        <v>0.2</v>
      </c>
      <c r="E22" s="120" t="s">
        <v>451</v>
      </c>
      <c r="F22" s="262" t="s">
        <v>160</v>
      </c>
      <c r="G22" s="263"/>
      <c r="H22" s="263"/>
      <c r="I22" s="263"/>
      <c r="J22" s="263"/>
      <c r="K22" s="263"/>
      <c r="L22" s="263"/>
      <c r="M22" s="264"/>
    </row>
    <row r="23" spans="1:13" x14ac:dyDescent="0.25">
      <c r="A23" s="356"/>
      <c r="B23" s="353"/>
      <c r="C23" s="13" t="s">
        <v>97</v>
      </c>
      <c r="D23" s="87">
        <v>0.78200000000000003</v>
      </c>
      <c r="E23" s="166" t="s">
        <v>32</v>
      </c>
      <c r="F23" s="256" t="s">
        <v>390</v>
      </c>
      <c r="G23" s="257"/>
      <c r="H23" s="257"/>
      <c r="I23" s="257"/>
      <c r="J23" s="257"/>
      <c r="K23" s="257"/>
      <c r="L23" s="257"/>
      <c r="M23" s="258"/>
    </row>
    <row r="24" spans="1:13" x14ac:dyDescent="0.25">
      <c r="A24" s="356"/>
      <c r="B24" s="353"/>
      <c r="C24" s="13" t="s">
        <v>29</v>
      </c>
      <c r="D24" s="196">
        <v>0.6</v>
      </c>
      <c r="E24" s="166" t="s">
        <v>32</v>
      </c>
      <c r="F24" s="256" t="s">
        <v>179</v>
      </c>
      <c r="G24" s="257"/>
      <c r="H24" s="257"/>
      <c r="I24" s="257"/>
      <c r="J24" s="257"/>
      <c r="K24" s="257"/>
      <c r="L24" s="257"/>
      <c r="M24" s="258"/>
    </row>
    <row r="25" spans="1:13" x14ac:dyDescent="0.25">
      <c r="A25" s="356"/>
      <c r="B25" s="353"/>
      <c r="C25" s="13" t="s">
        <v>3</v>
      </c>
      <c r="D25" s="87" t="s">
        <v>57</v>
      </c>
      <c r="E25" s="166" t="s">
        <v>32</v>
      </c>
      <c r="F25" s="268" t="s">
        <v>308</v>
      </c>
      <c r="G25" s="269"/>
      <c r="H25" s="269"/>
      <c r="I25" s="269"/>
      <c r="J25" s="269"/>
      <c r="K25" s="269"/>
      <c r="L25" s="269"/>
      <c r="M25" s="270"/>
    </row>
    <row r="26" spans="1:13" x14ac:dyDescent="0.25">
      <c r="A26" s="356"/>
      <c r="B26" s="353"/>
      <c r="C26" s="13" t="s">
        <v>10</v>
      </c>
      <c r="D26" s="87">
        <v>1</v>
      </c>
      <c r="E26" s="166" t="s">
        <v>32</v>
      </c>
      <c r="F26" s="256" t="s">
        <v>256</v>
      </c>
      <c r="G26" s="257"/>
      <c r="H26" s="257"/>
      <c r="I26" s="257"/>
      <c r="J26" s="257"/>
      <c r="K26" s="257"/>
      <c r="L26" s="257"/>
      <c r="M26" s="258"/>
    </row>
    <row r="27" spans="1:13" x14ac:dyDescent="0.25">
      <c r="A27" s="356"/>
      <c r="B27" s="353"/>
      <c r="C27" s="13" t="s">
        <v>16</v>
      </c>
      <c r="D27" s="87">
        <v>0.2</v>
      </c>
      <c r="E27" s="166" t="s">
        <v>32</v>
      </c>
      <c r="F27" s="256" t="s">
        <v>370</v>
      </c>
      <c r="G27" s="257"/>
      <c r="H27" s="257"/>
      <c r="I27" s="257"/>
      <c r="J27" s="257"/>
      <c r="K27" s="257"/>
      <c r="L27" s="257"/>
      <c r="M27" s="258"/>
    </row>
    <row r="28" spans="1:13" ht="15.75" thickBot="1" x14ac:dyDescent="0.3">
      <c r="A28" s="356"/>
      <c r="B28" s="354"/>
      <c r="C28" s="193" t="s">
        <v>20</v>
      </c>
      <c r="D28" s="197">
        <v>385.96800000000002</v>
      </c>
      <c r="E28" s="194" t="s">
        <v>32</v>
      </c>
      <c r="F28" s="259" t="s">
        <v>212</v>
      </c>
      <c r="G28" s="260"/>
      <c r="H28" s="260"/>
      <c r="I28" s="260"/>
      <c r="J28" s="260"/>
      <c r="K28" s="260"/>
      <c r="L28" s="260"/>
      <c r="M28" s="261"/>
    </row>
    <row r="29" spans="1:13" x14ac:dyDescent="0.25">
      <c r="A29" s="356"/>
      <c r="B29" s="352" t="s">
        <v>94</v>
      </c>
      <c r="C29" s="198" t="s">
        <v>22</v>
      </c>
      <c r="D29" s="199">
        <v>2.5</v>
      </c>
      <c r="E29" s="200" t="s">
        <v>32</v>
      </c>
      <c r="F29" s="265" t="s">
        <v>62</v>
      </c>
      <c r="G29" s="266"/>
      <c r="H29" s="266"/>
      <c r="I29" s="266"/>
      <c r="J29" s="266"/>
      <c r="K29" s="266"/>
      <c r="L29" s="266"/>
      <c r="M29" s="267"/>
    </row>
    <row r="30" spans="1:13" x14ac:dyDescent="0.25">
      <c r="A30" s="356"/>
      <c r="B30" s="353"/>
      <c r="C30" s="13" t="s">
        <v>5</v>
      </c>
      <c r="D30" s="109">
        <v>3.3479999999999999</v>
      </c>
      <c r="E30" s="166" t="s">
        <v>32</v>
      </c>
      <c r="F30" s="256" t="s">
        <v>662</v>
      </c>
      <c r="G30" s="257"/>
      <c r="H30" s="257"/>
      <c r="I30" s="257"/>
      <c r="J30" s="257"/>
      <c r="K30" s="257"/>
      <c r="L30" s="257"/>
      <c r="M30" s="258"/>
    </row>
    <row r="31" spans="1:13" ht="28.5" customHeight="1" x14ac:dyDescent="0.25">
      <c r="A31" s="356"/>
      <c r="B31" s="353"/>
      <c r="C31" s="13" t="s">
        <v>7</v>
      </c>
      <c r="D31" s="87">
        <v>100</v>
      </c>
      <c r="E31" s="166" t="s">
        <v>32</v>
      </c>
      <c r="F31" s="256" t="s">
        <v>89</v>
      </c>
      <c r="G31" s="257"/>
      <c r="H31" s="257"/>
      <c r="I31" s="257"/>
      <c r="J31" s="257"/>
      <c r="K31" s="257"/>
      <c r="L31" s="257"/>
      <c r="M31" s="258"/>
    </row>
    <row r="32" spans="1:13" ht="30.75" customHeight="1" x14ac:dyDescent="0.25">
      <c r="A32" s="356"/>
      <c r="B32" s="353"/>
      <c r="C32" s="13" t="s">
        <v>8</v>
      </c>
      <c r="D32" s="87">
        <v>2.3130000000000002</v>
      </c>
      <c r="E32" s="166" t="s">
        <v>867</v>
      </c>
      <c r="F32" s="256" t="s">
        <v>756</v>
      </c>
      <c r="G32" s="257"/>
      <c r="H32" s="257"/>
      <c r="I32" s="257"/>
      <c r="J32" s="257"/>
      <c r="K32" s="257"/>
      <c r="L32" s="257"/>
      <c r="M32" s="258"/>
    </row>
    <row r="33" spans="1:13" x14ac:dyDescent="0.25">
      <c r="A33" s="356"/>
      <c r="B33" s="353"/>
      <c r="C33" s="13" t="s">
        <v>97</v>
      </c>
      <c r="D33" s="201">
        <v>0.5</v>
      </c>
      <c r="E33" s="166" t="s">
        <v>32</v>
      </c>
      <c r="F33" s="256" t="s">
        <v>389</v>
      </c>
      <c r="G33" s="257"/>
      <c r="H33" s="257"/>
      <c r="I33" s="257"/>
      <c r="J33" s="257"/>
      <c r="K33" s="257"/>
      <c r="L33" s="257"/>
      <c r="M33" s="258"/>
    </row>
    <row r="34" spans="1:13" x14ac:dyDescent="0.25">
      <c r="A34" s="356"/>
      <c r="B34" s="353"/>
      <c r="C34" s="13" t="s">
        <v>14</v>
      </c>
      <c r="D34" s="87">
        <v>1</v>
      </c>
      <c r="E34" s="166" t="s">
        <v>32</v>
      </c>
      <c r="F34" s="256" t="s">
        <v>108</v>
      </c>
      <c r="G34" s="257"/>
      <c r="H34" s="257"/>
      <c r="I34" s="257"/>
      <c r="J34" s="257"/>
      <c r="K34" s="257"/>
      <c r="L34" s="257"/>
      <c r="M34" s="258"/>
    </row>
    <row r="35" spans="1:13" x14ac:dyDescent="0.25">
      <c r="A35" s="356"/>
      <c r="B35" s="353"/>
      <c r="C35" s="13" t="s">
        <v>13</v>
      </c>
      <c r="D35" s="192">
        <v>20.682000000000002</v>
      </c>
      <c r="E35" s="166" t="s">
        <v>32</v>
      </c>
      <c r="F35" s="262" t="s">
        <v>148</v>
      </c>
      <c r="G35" s="263"/>
      <c r="H35" s="263"/>
      <c r="I35" s="263"/>
      <c r="J35" s="263"/>
      <c r="K35" s="263"/>
      <c r="L35" s="263"/>
      <c r="M35" s="264"/>
    </row>
    <row r="36" spans="1:13" x14ac:dyDescent="0.25">
      <c r="A36" s="356"/>
      <c r="B36" s="353"/>
      <c r="C36" s="13" t="s">
        <v>15</v>
      </c>
      <c r="D36" s="87">
        <v>0.97</v>
      </c>
      <c r="E36" s="191" t="s">
        <v>32</v>
      </c>
      <c r="F36" s="256" t="s">
        <v>122</v>
      </c>
      <c r="G36" s="257"/>
      <c r="H36" s="257"/>
      <c r="I36" s="257"/>
      <c r="J36" s="257"/>
      <c r="K36" s="257"/>
      <c r="L36" s="257"/>
      <c r="M36" s="258"/>
    </row>
    <row r="37" spans="1:13" x14ac:dyDescent="0.25">
      <c r="A37" s="356"/>
      <c r="B37" s="353"/>
      <c r="C37" s="13" t="s">
        <v>19</v>
      </c>
      <c r="D37" s="87">
        <v>3.105</v>
      </c>
      <c r="E37" s="166" t="s">
        <v>32</v>
      </c>
      <c r="F37" s="256" t="s">
        <v>191</v>
      </c>
      <c r="G37" s="257"/>
      <c r="H37" s="257"/>
      <c r="I37" s="257"/>
      <c r="J37" s="257"/>
      <c r="K37" s="257"/>
      <c r="L37" s="257"/>
      <c r="M37" s="258"/>
    </row>
    <row r="38" spans="1:13" x14ac:dyDescent="0.25">
      <c r="A38" s="356"/>
      <c r="B38" s="353"/>
      <c r="C38" s="13" t="s">
        <v>1</v>
      </c>
      <c r="D38" s="109">
        <v>0.78991</v>
      </c>
      <c r="E38" s="166" t="s">
        <v>32</v>
      </c>
      <c r="F38" s="256" t="s">
        <v>319</v>
      </c>
      <c r="G38" s="257"/>
      <c r="H38" s="257"/>
      <c r="I38" s="257"/>
      <c r="J38" s="257"/>
      <c r="K38" s="257"/>
      <c r="L38" s="257"/>
      <c r="M38" s="258"/>
    </row>
    <row r="39" spans="1:13" x14ac:dyDescent="0.25">
      <c r="A39" s="356"/>
      <c r="B39" s="353"/>
      <c r="C39" s="13" t="s">
        <v>2</v>
      </c>
      <c r="D39" s="87">
        <v>0.15</v>
      </c>
      <c r="E39" s="166" t="s">
        <v>32</v>
      </c>
      <c r="F39" s="256" t="s">
        <v>415</v>
      </c>
      <c r="G39" s="257"/>
      <c r="H39" s="257"/>
      <c r="I39" s="257"/>
      <c r="J39" s="257"/>
      <c r="K39" s="257"/>
      <c r="L39" s="257"/>
      <c r="M39" s="258"/>
    </row>
    <row r="40" spans="1:13" x14ac:dyDescent="0.25">
      <c r="A40" s="356"/>
      <c r="B40" s="353"/>
      <c r="C40" s="13" t="s">
        <v>18</v>
      </c>
      <c r="D40" s="87">
        <v>0.255</v>
      </c>
      <c r="E40" s="166" t="s">
        <v>32</v>
      </c>
      <c r="F40" s="256" t="s">
        <v>884</v>
      </c>
      <c r="G40" s="257"/>
      <c r="H40" s="257"/>
      <c r="I40" s="257"/>
      <c r="J40" s="257"/>
      <c r="K40" s="257"/>
      <c r="L40" s="257"/>
      <c r="M40" s="258"/>
    </row>
    <row r="41" spans="1:13" x14ac:dyDescent="0.25">
      <c r="A41" s="356"/>
      <c r="B41" s="353"/>
      <c r="C41" s="13" t="s">
        <v>10</v>
      </c>
      <c r="D41" s="109">
        <v>0.27607442348008387</v>
      </c>
      <c r="E41" s="166" t="s">
        <v>32</v>
      </c>
      <c r="F41" s="256" t="s">
        <v>698</v>
      </c>
      <c r="G41" s="257"/>
      <c r="H41" s="257"/>
      <c r="I41" s="257"/>
      <c r="J41" s="257"/>
      <c r="K41" s="257"/>
      <c r="L41" s="257"/>
      <c r="M41" s="258"/>
    </row>
    <row r="42" spans="1:13" ht="15.75" thickBot="1" x14ac:dyDescent="0.3">
      <c r="A42" s="356"/>
      <c r="B42" s="354"/>
      <c r="C42" s="13" t="s">
        <v>737</v>
      </c>
      <c r="D42" s="202">
        <v>2</v>
      </c>
      <c r="E42" s="166" t="s">
        <v>32</v>
      </c>
      <c r="F42" s="271" t="s">
        <v>738</v>
      </c>
      <c r="G42" s="271"/>
      <c r="H42" s="271"/>
      <c r="I42" s="271"/>
      <c r="J42" s="271"/>
      <c r="K42" s="271"/>
      <c r="L42" s="271"/>
      <c r="M42" s="270"/>
    </row>
    <row r="43" spans="1:13" ht="15" customHeight="1" x14ac:dyDescent="0.25">
      <c r="A43" s="356" t="s">
        <v>885</v>
      </c>
      <c r="B43" s="352" t="s">
        <v>59</v>
      </c>
      <c r="C43" s="187" t="s">
        <v>1</v>
      </c>
      <c r="D43" s="188">
        <v>18.37</v>
      </c>
      <c r="E43" s="189" t="s">
        <v>32</v>
      </c>
      <c r="F43" s="253" t="s">
        <v>619</v>
      </c>
      <c r="G43" s="254"/>
      <c r="H43" s="254"/>
      <c r="I43" s="254"/>
      <c r="J43" s="254"/>
      <c r="K43" s="254"/>
      <c r="L43" s="254"/>
      <c r="M43" s="255"/>
    </row>
    <row r="44" spans="1:13" x14ac:dyDescent="0.25">
      <c r="A44" s="356"/>
      <c r="B44" s="353"/>
      <c r="C44" s="13" t="s">
        <v>2</v>
      </c>
      <c r="D44" s="87">
        <v>1.5</v>
      </c>
      <c r="E44" s="166" t="s">
        <v>32</v>
      </c>
      <c r="F44" s="256" t="s">
        <v>402</v>
      </c>
      <c r="G44" s="257"/>
      <c r="H44" s="257"/>
      <c r="I44" s="257"/>
      <c r="J44" s="257"/>
      <c r="K44" s="257"/>
      <c r="L44" s="257"/>
      <c r="M44" s="258"/>
    </row>
    <row r="45" spans="1:13" x14ac:dyDescent="0.25">
      <c r="A45" s="356"/>
      <c r="B45" s="353"/>
      <c r="C45" s="13" t="s">
        <v>3</v>
      </c>
      <c r="D45" s="201">
        <v>22.05</v>
      </c>
      <c r="E45" s="166" t="s">
        <v>32</v>
      </c>
      <c r="F45" s="256" t="s">
        <v>553</v>
      </c>
      <c r="G45" s="257"/>
      <c r="H45" s="257"/>
      <c r="I45" s="257"/>
      <c r="J45" s="257"/>
      <c r="K45" s="257"/>
      <c r="L45" s="257"/>
      <c r="M45" s="258"/>
    </row>
    <row r="46" spans="1:13" x14ac:dyDescent="0.25">
      <c r="A46" s="356"/>
      <c r="B46" s="353"/>
      <c r="C46" s="13" t="s">
        <v>22</v>
      </c>
      <c r="D46" s="87">
        <v>463</v>
      </c>
      <c r="E46" s="166" t="s">
        <v>32</v>
      </c>
      <c r="F46" s="256" t="s">
        <v>272</v>
      </c>
      <c r="G46" s="257"/>
      <c r="H46" s="257"/>
      <c r="I46" s="257"/>
      <c r="J46" s="257"/>
      <c r="K46" s="257"/>
      <c r="L46" s="257"/>
      <c r="M46" s="258"/>
    </row>
    <row r="47" spans="1:13" x14ac:dyDescent="0.25">
      <c r="A47" s="356"/>
      <c r="B47" s="353"/>
      <c r="C47" s="13" t="s">
        <v>4</v>
      </c>
      <c r="D47" s="87">
        <v>7</v>
      </c>
      <c r="E47" s="166" t="s">
        <v>32</v>
      </c>
      <c r="F47" s="256" t="s">
        <v>74</v>
      </c>
      <c r="G47" s="257"/>
      <c r="H47" s="257"/>
      <c r="I47" s="257"/>
      <c r="J47" s="257"/>
      <c r="K47" s="257"/>
      <c r="L47" s="257"/>
      <c r="M47" s="258"/>
    </row>
    <row r="48" spans="1:13" x14ac:dyDescent="0.25">
      <c r="A48" s="356"/>
      <c r="B48" s="353"/>
      <c r="C48" s="13" t="s">
        <v>5</v>
      </c>
      <c r="D48" s="87">
        <v>4.7809999999999997</v>
      </c>
      <c r="E48" s="166" t="s">
        <v>32</v>
      </c>
      <c r="F48" s="256" t="s">
        <v>335</v>
      </c>
      <c r="G48" s="257"/>
      <c r="H48" s="257"/>
      <c r="I48" s="257"/>
      <c r="J48" s="257"/>
      <c r="K48" s="257"/>
      <c r="L48" s="257"/>
      <c r="M48" s="258"/>
    </row>
    <row r="49" spans="1:13" x14ac:dyDescent="0.25">
      <c r="A49" s="356"/>
      <c r="B49" s="353"/>
      <c r="C49" s="13" t="s">
        <v>6</v>
      </c>
      <c r="D49" s="196">
        <v>300</v>
      </c>
      <c r="E49" s="166" t="s">
        <v>503</v>
      </c>
      <c r="F49" s="256" t="s">
        <v>221</v>
      </c>
      <c r="G49" s="257"/>
      <c r="H49" s="257"/>
      <c r="I49" s="257"/>
      <c r="J49" s="257"/>
      <c r="K49" s="257"/>
      <c r="L49" s="257"/>
      <c r="M49" s="258"/>
    </row>
    <row r="50" spans="1:13" x14ac:dyDescent="0.25">
      <c r="A50" s="356"/>
      <c r="B50" s="353"/>
      <c r="C50" s="13" t="s">
        <v>7</v>
      </c>
      <c r="D50" s="196">
        <v>210</v>
      </c>
      <c r="E50" s="166" t="s">
        <v>32</v>
      </c>
      <c r="F50" s="256" t="s">
        <v>712</v>
      </c>
      <c r="G50" s="257"/>
      <c r="H50" s="257"/>
      <c r="I50" s="257"/>
      <c r="J50" s="257"/>
      <c r="K50" s="257"/>
      <c r="L50" s="257"/>
      <c r="M50" s="258"/>
    </row>
    <row r="51" spans="1:13" x14ac:dyDescent="0.25">
      <c r="A51" s="356"/>
      <c r="B51" s="353"/>
      <c r="C51" s="13" t="s">
        <v>8</v>
      </c>
      <c r="D51" s="87">
        <v>10</v>
      </c>
      <c r="E51" s="166" t="s">
        <v>32</v>
      </c>
      <c r="F51" s="256" t="s">
        <v>754</v>
      </c>
      <c r="G51" s="257"/>
      <c r="H51" s="257"/>
      <c r="I51" s="257"/>
      <c r="J51" s="257"/>
      <c r="K51" s="257"/>
      <c r="L51" s="257"/>
      <c r="M51" s="258"/>
    </row>
    <row r="52" spans="1:13" x14ac:dyDescent="0.25">
      <c r="A52" s="356"/>
      <c r="B52" s="353"/>
      <c r="C52" s="13" t="s">
        <v>9</v>
      </c>
      <c r="D52" s="87">
        <v>2.7</v>
      </c>
      <c r="E52" s="166" t="s">
        <v>503</v>
      </c>
      <c r="F52" s="256" t="s">
        <v>779</v>
      </c>
      <c r="G52" s="257"/>
      <c r="H52" s="257"/>
      <c r="I52" s="257"/>
      <c r="J52" s="257"/>
      <c r="K52" s="257"/>
      <c r="L52" s="257"/>
      <c r="M52" s="258"/>
    </row>
    <row r="53" spans="1:13" x14ac:dyDescent="0.25">
      <c r="A53" s="356"/>
      <c r="B53" s="353"/>
      <c r="C53" s="13" t="s">
        <v>14</v>
      </c>
      <c r="D53" s="201">
        <v>100</v>
      </c>
      <c r="E53" s="166" t="s">
        <v>32</v>
      </c>
      <c r="F53" s="256" t="s">
        <v>109</v>
      </c>
      <c r="G53" s="257"/>
      <c r="H53" s="257"/>
      <c r="I53" s="257"/>
      <c r="J53" s="257"/>
      <c r="K53" s="257"/>
      <c r="L53" s="257"/>
      <c r="M53" s="258"/>
    </row>
    <row r="54" spans="1:13" x14ac:dyDescent="0.25">
      <c r="A54" s="356"/>
      <c r="B54" s="353"/>
      <c r="C54" s="13" t="s">
        <v>15</v>
      </c>
      <c r="D54" s="87">
        <v>2.0499999999999998</v>
      </c>
      <c r="E54" s="191" t="s">
        <v>32</v>
      </c>
      <c r="F54" s="256" t="s">
        <v>222</v>
      </c>
      <c r="G54" s="257"/>
      <c r="H54" s="257"/>
      <c r="I54" s="257"/>
      <c r="J54" s="257"/>
      <c r="K54" s="257"/>
      <c r="L54" s="257"/>
      <c r="M54" s="258"/>
    </row>
    <row r="55" spans="1:13" x14ac:dyDescent="0.25">
      <c r="A55" s="356"/>
      <c r="B55" s="353"/>
      <c r="C55" s="13" t="s">
        <v>26</v>
      </c>
      <c r="D55" s="87">
        <v>1</v>
      </c>
      <c r="E55" s="166" t="s">
        <v>32</v>
      </c>
      <c r="F55" s="256" t="s">
        <v>141</v>
      </c>
      <c r="G55" s="257"/>
      <c r="H55" s="257"/>
      <c r="I55" s="257"/>
      <c r="J55" s="257"/>
      <c r="K55" s="257"/>
      <c r="L55" s="257"/>
      <c r="M55" s="258"/>
    </row>
    <row r="56" spans="1:13" x14ac:dyDescent="0.25">
      <c r="A56" s="356"/>
      <c r="B56" s="353"/>
      <c r="C56" s="13" t="s">
        <v>131</v>
      </c>
      <c r="D56" s="87">
        <v>0.71499999999999997</v>
      </c>
      <c r="E56" s="166" t="s">
        <v>32</v>
      </c>
      <c r="F56" s="262" t="s">
        <v>159</v>
      </c>
      <c r="G56" s="263"/>
      <c r="H56" s="263"/>
      <c r="I56" s="263"/>
      <c r="J56" s="263"/>
      <c r="K56" s="263"/>
      <c r="L56" s="263"/>
      <c r="M56" s="264"/>
    </row>
    <row r="57" spans="1:13" x14ac:dyDescent="0.25">
      <c r="A57" s="356"/>
      <c r="B57" s="353"/>
      <c r="C57" s="13" t="s">
        <v>23</v>
      </c>
      <c r="D57" s="87">
        <v>51.9</v>
      </c>
      <c r="E57" s="166" t="s">
        <v>528</v>
      </c>
      <c r="F57" s="262" t="s">
        <v>454</v>
      </c>
      <c r="G57" s="263"/>
      <c r="H57" s="263"/>
      <c r="I57" s="263"/>
      <c r="J57" s="263"/>
      <c r="K57" s="263"/>
      <c r="L57" s="263"/>
      <c r="M57" s="264"/>
    </row>
    <row r="58" spans="1:13" x14ac:dyDescent="0.25">
      <c r="A58" s="356"/>
      <c r="B58" s="353"/>
      <c r="C58" s="13" t="s">
        <v>12</v>
      </c>
      <c r="D58" s="87">
        <v>10.6</v>
      </c>
      <c r="E58" s="166" t="s">
        <v>32</v>
      </c>
      <c r="F58" s="262" t="s">
        <v>484</v>
      </c>
      <c r="G58" s="263"/>
      <c r="H58" s="263"/>
      <c r="I58" s="263"/>
      <c r="J58" s="263"/>
      <c r="K58" s="263"/>
      <c r="L58" s="263"/>
      <c r="M58" s="264"/>
    </row>
    <row r="59" spans="1:13" x14ac:dyDescent="0.25">
      <c r="A59" s="356"/>
      <c r="B59" s="353"/>
      <c r="C59" s="13" t="s">
        <v>97</v>
      </c>
      <c r="D59" s="87">
        <v>0.85099999999999998</v>
      </c>
      <c r="E59" s="166" t="s">
        <v>32</v>
      </c>
      <c r="F59" s="256" t="s">
        <v>167</v>
      </c>
      <c r="G59" s="257"/>
      <c r="H59" s="257"/>
      <c r="I59" s="257"/>
      <c r="J59" s="257"/>
      <c r="K59" s="257"/>
      <c r="L59" s="257"/>
      <c r="M59" s="258"/>
    </row>
    <row r="60" spans="1:13" x14ac:dyDescent="0.25">
      <c r="A60" s="356"/>
      <c r="B60" s="353"/>
      <c r="C60" s="13" t="s">
        <v>29</v>
      </c>
      <c r="D60" s="201">
        <v>5</v>
      </c>
      <c r="E60" s="166" t="s">
        <v>503</v>
      </c>
      <c r="F60" s="272" t="s">
        <v>414</v>
      </c>
      <c r="G60" s="273"/>
      <c r="H60" s="273"/>
      <c r="I60" s="273"/>
      <c r="J60" s="273"/>
      <c r="K60" s="273"/>
      <c r="L60" s="273"/>
      <c r="M60" s="274"/>
    </row>
    <row r="61" spans="1:13" x14ac:dyDescent="0.25">
      <c r="A61" s="356"/>
      <c r="B61" s="353"/>
      <c r="C61" s="13" t="s">
        <v>24</v>
      </c>
      <c r="D61" s="201">
        <v>2.13</v>
      </c>
      <c r="E61" s="166" t="s">
        <v>32</v>
      </c>
      <c r="F61" s="256" t="s">
        <v>745</v>
      </c>
      <c r="G61" s="257"/>
      <c r="H61" s="257"/>
      <c r="I61" s="257"/>
      <c r="J61" s="257"/>
      <c r="K61" s="257"/>
      <c r="L61" s="257"/>
      <c r="M61" s="258"/>
    </row>
    <row r="62" spans="1:13" x14ac:dyDescent="0.25">
      <c r="A62" s="356"/>
      <c r="B62" s="353"/>
      <c r="C62" s="13" t="s">
        <v>18</v>
      </c>
      <c r="D62" s="87">
        <v>0.255</v>
      </c>
      <c r="E62" s="166" t="s">
        <v>32</v>
      </c>
      <c r="F62" s="256" t="s">
        <v>309</v>
      </c>
      <c r="G62" s="257"/>
      <c r="H62" s="257"/>
      <c r="I62" s="257"/>
      <c r="J62" s="257"/>
      <c r="K62" s="257"/>
      <c r="L62" s="257"/>
      <c r="M62" s="258"/>
    </row>
    <row r="63" spans="1:13" x14ac:dyDescent="0.25">
      <c r="A63" s="356"/>
      <c r="B63" s="353"/>
      <c r="C63" s="13" t="s">
        <v>17</v>
      </c>
      <c r="D63" s="87">
        <v>2</v>
      </c>
      <c r="E63" s="166" t="s">
        <v>32</v>
      </c>
      <c r="F63" s="268" t="s">
        <v>279</v>
      </c>
      <c r="G63" s="271"/>
      <c r="H63" s="271"/>
      <c r="I63" s="271"/>
      <c r="J63" s="271"/>
      <c r="K63" s="271"/>
      <c r="L63" s="271"/>
      <c r="M63" s="270"/>
    </row>
    <row r="64" spans="1:13" x14ac:dyDescent="0.25">
      <c r="A64" s="356"/>
      <c r="B64" s="353"/>
      <c r="C64" s="13" t="s">
        <v>10</v>
      </c>
      <c r="D64" s="109">
        <v>0.78616352201257866</v>
      </c>
      <c r="E64" s="166" t="s">
        <v>32</v>
      </c>
      <c r="F64" s="256" t="s">
        <v>255</v>
      </c>
      <c r="G64" s="257"/>
      <c r="H64" s="257"/>
      <c r="I64" s="257"/>
      <c r="J64" s="257"/>
      <c r="K64" s="257"/>
      <c r="L64" s="257"/>
      <c r="M64" s="258"/>
    </row>
    <row r="65" spans="1:13" x14ac:dyDescent="0.25">
      <c r="A65" s="356"/>
      <c r="B65" s="353"/>
      <c r="C65" s="13" t="s">
        <v>28</v>
      </c>
      <c r="D65" s="151" t="s">
        <v>57</v>
      </c>
      <c r="E65" s="166" t="s">
        <v>32</v>
      </c>
      <c r="F65" s="256" t="s">
        <v>836</v>
      </c>
      <c r="G65" s="257"/>
      <c r="H65" s="257"/>
      <c r="I65" s="257"/>
      <c r="J65" s="257"/>
      <c r="K65" s="257"/>
      <c r="L65" s="257"/>
      <c r="M65" s="258"/>
    </row>
    <row r="66" spans="1:13" x14ac:dyDescent="0.25">
      <c r="A66" s="356"/>
      <c r="B66" s="353"/>
      <c r="C66" s="13" t="s">
        <v>11</v>
      </c>
      <c r="D66" s="196">
        <v>0.39</v>
      </c>
      <c r="E66" s="166" t="s">
        <v>32</v>
      </c>
      <c r="F66" s="256" t="s">
        <v>522</v>
      </c>
      <c r="G66" s="257"/>
      <c r="H66" s="257"/>
      <c r="I66" s="257"/>
      <c r="J66" s="257"/>
      <c r="K66" s="257"/>
      <c r="L66" s="257"/>
      <c r="M66" s="258"/>
    </row>
    <row r="67" spans="1:13" ht="15.75" thickBot="1" x14ac:dyDescent="0.3">
      <c r="A67" s="356"/>
      <c r="B67" s="353"/>
      <c r="C67" s="193" t="s">
        <v>20</v>
      </c>
      <c r="D67" s="203" t="s">
        <v>57</v>
      </c>
      <c r="E67" s="194" t="s">
        <v>32</v>
      </c>
      <c r="F67" s="259" t="s">
        <v>823</v>
      </c>
      <c r="G67" s="260"/>
      <c r="H67" s="260"/>
      <c r="I67" s="260"/>
      <c r="J67" s="260"/>
      <c r="K67" s="260"/>
      <c r="L67" s="260"/>
      <c r="M67" s="261"/>
    </row>
    <row r="68" spans="1:13" x14ac:dyDescent="0.25">
      <c r="A68" s="356"/>
      <c r="B68" s="352" t="s">
        <v>80</v>
      </c>
      <c r="C68" s="187" t="s">
        <v>4</v>
      </c>
      <c r="D68" s="183">
        <v>2</v>
      </c>
      <c r="E68" s="195" t="s">
        <v>32</v>
      </c>
      <c r="F68" s="253" t="s">
        <v>72</v>
      </c>
      <c r="G68" s="254"/>
      <c r="H68" s="254"/>
      <c r="I68" s="254"/>
      <c r="J68" s="254"/>
      <c r="K68" s="254"/>
      <c r="L68" s="254"/>
      <c r="M68" s="255"/>
    </row>
    <row r="69" spans="1:13" ht="30" customHeight="1" x14ac:dyDescent="0.25">
      <c r="A69" s="356"/>
      <c r="B69" s="353"/>
      <c r="C69" s="13" t="s">
        <v>5</v>
      </c>
      <c r="D69" s="109">
        <v>4.1848125000000005</v>
      </c>
      <c r="E69" s="166" t="s">
        <v>32</v>
      </c>
      <c r="F69" s="256" t="s">
        <v>663</v>
      </c>
      <c r="G69" s="257"/>
      <c r="H69" s="257"/>
      <c r="I69" s="257"/>
      <c r="J69" s="257"/>
      <c r="K69" s="257"/>
      <c r="L69" s="257"/>
      <c r="M69" s="258"/>
    </row>
    <row r="70" spans="1:13" x14ac:dyDescent="0.25">
      <c r="A70" s="356"/>
      <c r="B70" s="353"/>
      <c r="C70" s="13" t="s">
        <v>6</v>
      </c>
      <c r="D70" s="87">
        <v>2.5</v>
      </c>
      <c r="E70" s="166" t="s">
        <v>32</v>
      </c>
      <c r="F70" s="256" t="s">
        <v>81</v>
      </c>
      <c r="G70" s="257"/>
      <c r="H70" s="257"/>
      <c r="I70" s="257"/>
      <c r="J70" s="257"/>
      <c r="K70" s="257"/>
      <c r="L70" s="257"/>
      <c r="M70" s="258"/>
    </row>
    <row r="71" spans="1:13" x14ac:dyDescent="0.25">
      <c r="A71" s="356"/>
      <c r="B71" s="353"/>
      <c r="C71" s="13" t="s">
        <v>29</v>
      </c>
      <c r="D71" s="87" t="s">
        <v>57</v>
      </c>
      <c r="E71" s="166" t="s">
        <v>32</v>
      </c>
      <c r="F71" s="256" t="s">
        <v>98</v>
      </c>
      <c r="G71" s="257"/>
      <c r="H71" s="257"/>
      <c r="I71" s="257"/>
      <c r="J71" s="257"/>
      <c r="K71" s="257"/>
      <c r="L71" s="257"/>
      <c r="M71" s="258"/>
    </row>
    <row r="72" spans="1:13" x14ac:dyDescent="0.25">
      <c r="A72" s="356"/>
      <c r="B72" s="353"/>
      <c r="C72" s="13" t="s">
        <v>13</v>
      </c>
      <c r="D72" s="192">
        <v>11.49</v>
      </c>
      <c r="E72" s="166" t="s">
        <v>32</v>
      </c>
      <c r="F72" s="262" t="s">
        <v>147</v>
      </c>
      <c r="G72" s="263"/>
      <c r="H72" s="263"/>
      <c r="I72" s="263"/>
      <c r="J72" s="263"/>
      <c r="K72" s="263"/>
      <c r="L72" s="263"/>
      <c r="M72" s="264"/>
    </row>
    <row r="73" spans="1:13" x14ac:dyDescent="0.25">
      <c r="A73" s="356"/>
      <c r="B73" s="353"/>
      <c r="C73" s="13" t="s">
        <v>9</v>
      </c>
      <c r="D73" s="87">
        <v>0.5</v>
      </c>
      <c r="E73" s="191" t="s">
        <v>32</v>
      </c>
      <c r="F73" s="256" t="s">
        <v>105</v>
      </c>
      <c r="G73" s="257"/>
      <c r="H73" s="257"/>
      <c r="I73" s="257"/>
      <c r="J73" s="257"/>
      <c r="K73" s="257"/>
      <c r="L73" s="257"/>
      <c r="M73" s="258"/>
    </row>
    <row r="74" spans="1:13" x14ac:dyDescent="0.25">
      <c r="A74" s="356"/>
      <c r="B74" s="353"/>
      <c r="C74" s="13" t="s">
        <v>8</v>
      </c>
      <c r="D74" s="87" t="s">
        <v>32</v>
      </c>
      <c r="E74" s="166" t="s">
        <v>32</v>
      </c>
      <c r="F74" s="268" t="s">
        <v>361</v>
      </c>
      <c r="G74" s="269"/>
      <c r="H74" s="269"/>
      <c r="I74" s="269"/>
      <c r="J74" s="269"/>
      <c r="K74" s="269"/>
      <c r="L74" s="269"/>
      <c r="M74" s="270"/>
    </row>
    <row r="75" spans="1:13" x14ac:dyDescent="0.25">
      <c r="A75" s="356"/>
      <c r="B75" s="353"/>
      <c r="C75" s="13" t="s">
        <v>14</v>
      </c>
      <c r="D75" s="87">
        <v>2</v>
      </c>
      <c r="E75" s="166" t="s">
        <v>32</v>
      </c>
      <c r="F75" s="256" t="s">
        <v>111</v>
      </c>
      <c r="G75" s="257"/>
      <c r="H75" s="257"/>
      <c r="I75" s="257"/>
      <c r="J75" s="257"/>
      <c r="K75" s="257"/>
      <c r="L75" s="257"/>
      <c r="M75" s="258"/>
    </row>
    <row r="76" spans="1:13" x14ac:dyDescent="0.25">
      <c r="A76" s="356"/>
      <c r="B76" s="353"/>
      <c r="C76" s="13" t="s">
        <v>28</v>
      </c>
      <c r="D76" s="112" t="s">
        <v>32</v>
      </c>
      <c r="E76" s="166" t="s">
        <v>32</v>
      </c>
      <c r="F76" s="256" t="s">
        <v>281</v>
      </c>
      <c r="G76" s="257"/>
      <c r="H76" s="257"/>
      <c r="I76" s="257"/>
      <c r="J76" s="257"/>
      <c r="K76" s="257"/>
      <c r="L76" s="257"/>
      <c r="M76" s="258"/>
    </row>
    <row r="77" spans="1:13" x14ac:dyDescent="0.25">
      <c r="A77" s="356"/>
      <c r="B77" s="353"/>
      <c r="C77" s="13" t="s">
        <v>7</v>
      </c>
      <c r="D77" s="87">
        <v>200</v>
      </c>
      <c r="E77" s="166" t="s">
        <v>609</v>
      </c>
      <c r="F77" s="272" t="s">
        <v>708</v>
      </c>
      <c r="G77" s="273"/>
      <c r="H77" s="273"/>
      <c r="I77" s="273"/>
      <c r="J77" s="273"/>
      <c r="K77" s="273"/>
      <c r="L77" s="273"/>
      <c r="M77" s="274"/>
    </row>
    <row r="78" spans="1:13" x14ac:dyDescent="0.25">
      <c r="A78" s="356"/>
      <c r="B78" s="353"/>
      <c r="C78" s="13" t="s">
        <v>19</v>
      </c>
      <c r="D78" s="87" t="s">
        <v>32</v>
      </c>
      <c r="E78" s="166" t="s">
        <v>32</v>
      </c>
      <c r="F78" s="272" t="s">
        <v>399</v>
      </c>
      <c r="G78" s="273"/>
      <c r="H78" s="273"/>
      <c r="I78" s="273"/>
      <c r="J78" s="273"/>
      <c r="K78" s="273"/>
      <c r="L78" s="273"/>
      <c r="M78" s="274"/>
    </row>
    <row r="79" spans="1:13" x14ac:dyDescent="0.25">
      <c r="A79" s="356"/>
      <c r="B79" s="353"/>
      <c r="C79" s="13" t="s">
        <v>22</v>
      </c>
      <c r="D79" s="87" t="s">
        <v>57</v>
      </c>
      <c r="E79" s="166" t="s">
        <v>32</v>
      </c>
      <c r="F79" s="272" t="s">
        <v>536</v>
      </c>
      <c r="G79" s="275"/>
      <c r="H79" s="275"/>
      <c r="I79" s="275"/>
      <c r="J79" s="275"/>
      <c r="K79" s="275"/>
      <c r="L79" s="275"/>
      <c r="M79" s="274"/>
    </row>
    <row r="80" spans="1:13" x14ac:dyDescent="0.25">
      <c r="A80" s="356"/>
      <c r="B80" s="353"/>
      <c r="C80" s="13" t="s">
        <v>1</v>
      </c>
      <c r="D80" s="109">
        <v>12.1242</v>
      </c>
      <c r="E80" s="166" t="s">
        <v>32</v>
      </c>
      <c r="F80" s="272" t="s">
        <v>620</v>
      </c>
      <c r="G80" s="275"/>
      <c r="H80" s="275"/>
      <c r="I80" s="275"/>
      <c r="J80" s="275"/>
      <c r="K80" s="275"/>
      <c r="L80" s="275"/>
      <c r="M80" s="274"/>
    </row>
    <row r="81" spans="1:13" x14ac:dyDescent="0.25">
      <c r="A81" s="356"/>
      <c r="B81" s="353"/>
      <c r="C81" s="13" t="s">
        <v>10</v>
      </c>
      <c r="D81" s="204">
        <v>1.4999999999999999E-4</v>
      </c>
      <c r="E81" s="166" t="s">
        <v>32</v>
      </c>
      <c r="F81" s="272" t="s">
        <v>693</v>
      </c>
      <c r="G81" s="275"/>
      <c r="H81" s="275"/>
      <c r="I81" s="275"/>
      <c r="J81" s="275"/>
      <c r="K81" s="275"/>
      <c r="L81" s="275"/>
      <c r="M81" s="274"/>
    </row>
    <row r="82" spans="1:13" ht="32.25" customHeight="1" thickBot="1" x14ac:dyDescent="0.3">
      <c r="A82" s="356"/>
      <c r="B82" s="353"/>
      <c r="C82" s="193" t="s">
        <v>15</v>
      </c>
      <c r="D82" s="184">
        <v>0.25</v>
      </c>
      <c r="E82" s="191" t="s">
        <v>32</v>
      </c>
      <c r="F82" s="259" t="s">
        <v>782</v>
      </c>
      <c r="G82" s="260"/>
      <c r="H82" s="260"/>
      <c r="I82" s="260"/>
      <c r="J82" s="260"/>
      <c r="K82" s="260"/>
      <c r="L82" s="260"/>
      <c r="M82" s="261"/>
    </row>
    <row r="83" spans="1:13" x14ac:dyDescent="0.25">
      <c r="A83" s="356"/>
      <c r="B83" s="352" t="s">
        <v>48</v>
      </c>
      <c r="C83" s="187" t="s">
        <v>3</v>
      </c>
      <c r="D83" s="183" t="s">
        <v>32</v>
      </c>
      <c r="E83" s="195" t="s">
        <v>32</v>
      </c>
      <c r="F83" s="253" t="s">
        <v>53</v>
      </c>
      <c r="G83" s="254"/>
      <c r="H83" s="254"/>
      <c r="I83" s="254"/>
      <c r="J83" s="254"/>
      <c r="K83" s="254"/>
      <c r="L83" s="254"/>
      <c r="M83" s="255"/>
    </row>
    <row r="84" spans="1:13" ht="30" customHeight="1" x14ac:dyDescent="0.25">
      <c r="A84" s="356"/>
      <c r="B84" s="353"/>
      <c r="C84" s="13" t="s">
        <v>7</v>
      </c>
      <c r="D84" s="87">
        <v>220</v>
      </c>
      <c r="E84" s="166" t="s">
        <v>451</v>
      </c>
      <c r="F84" s="256" t="s">
        <v>715</v>
      </c>
      <c r="G84" s="257"/>
      <c r="H84" s="257"/>
      <c r="I84" s="257"/>
      <c r="J84" s="257"/>
      <c r="K84" s="257"/>
      <c r="L84" s="257"/>
      <c r="M84" s="258"/>
    </row>
    <row r="85" spans="1:13" x14ac:dyDescent="0.25">
      <c r="A85" s="356"/>
      <c r="B85" s="353"/>
      <c r="C85" s="13" t="s">
        <v>8</v>
      </c>
      <c r="D85" s="87" t="s">
        <v>32</v>
      </c>
      <c r="E85" s="166" t="s">
        <v>451</v>
      </c>
      <c r="F85" s="256" t="s">
        <v>364</v>
      </c>
      <c r="G85" s="257"/>
      <c r="H85" s="257"/>
      <c r="I85" s="257"/>
      <c r="J85" s="257"/>
      <c r="K85" s="257"/>
      <c r="L85" s="257"/>
      <c r="M85" s="258"/>
    </row>
    <row r="86" spans="1:13" x14ac:dyDescent="0.25">
      <c r="A86" s="356"/>
      <c r="B86" s="353"/>
      <c r="C86" s="13" t="s">
        <v>29</v>
      </c>
      <c r="D86" s="87" t="s">
        <v>32</v>
      </c>
      <c r="E86" s="166" t="s">
        <v>451</v>
      </c>
      <c r="F86" s="256" t="s">
        <v>180</v>
      </c>
      <c r="G86" s="257"/>
      <c r="H86" s="257"/>
      <c r="I86" s="257"/>
      <c r="J86" s="257"/>
      <c r="K86" s="257"/>
      <c r="L86" s="257"/>
      <c r="M86" s="258"/>
    </row>
    <row r="87" spans="1:13" x14ac:dyDescent="0.25">
      <c r="A87" s="356"/>
      <c r="B87" s="353"/>
      <c r="C87" s="13" t="s">
        <v>97</v>
      </c>
      <c r="D87" s="87" t="s">
        <v>32</v>
      </c>
      <c r="E87" s="166" t="s">
        <v>451</v>
      </c>
      <c r="F87" s="256" t="s">
        <v>162</v>
      </c>
      <c r="G87" s="257"/>
      <c r="H87" s="257"/>
      <c r="I87" s="257"/>
      <c r="J87" s="257"/>
      <c r="K87" s="257"/>
      <c r="L87" s="257"/>
      <c r="M87" s="258"/>
    </row>
    <row r="88" spans="1:13" ht="30.75" customHeight="1" x14ac:dyDescent="0.25">
      <c r="A88" s="356"/>
      <c r="B88" s="353"/>
      <c r="C88" s="13" t="s">
        <v>9</v>
      </c>
      <c r="D88" s="87" t="s">
        <v>32</v>
      </c>
      <c r="E88" s="166" t="s">
        <v>451</v>
      </c>
      <c r="F88" s="256" t="s">
        <v>778</v>
      </c>
      <c r="G88" s="257"/>
      <c r="H88" s="257"/>
      <c r="I88" s="257"/>
      <c r="J88" s="257"/>
      <c r="K88" s="257"/>
      <c r="L88" s="257"/>
      <c r="M88" s="258"/>
    </row>
    <row r="89" spans="1:13" x14ac:dyDescent="0.25">
      <c r="A89" s="356"/>
      <c r="B89" s="353"/>
      <c r="C89" s="13" t="s">
        <v>14</v>
      </c>
      <c r="D89" s="87" t="s">
        <v>32</v>
      </c>
      <c r="E89" s="166" t="s">
        <v>591</v>
      </c>
      <c r="F89" s="256" t="s">
        <v>590</v>
      </c>
      <c r="G89" s="257"/>
      <c r="H89" s="257"/>
      <c r="I89" s="257"/>
      <c r="J89" s="257"/>
      <c r="K89" s="257"/>
      <c r="L89" s="257"/>
      <c r="M89" s="258"/>
    </row>
    <row r="90" spans="1:13" x14ac:dyDescent="0.25">
      <c r="A90" s="356"/>
      <c r="B90" s="353"/>
      <c r="C90" s="13" t="s">
        <v>23</v>
      </c>
      <c r="D90" s="87" t="s">
        <v>32</v>
      </c>
      <c r="E90" s="166" t="s">
        <v>528</v>
      </c>
      <c r="F90" s="256" t="s">
        <v>450</v>
      </c>
      <c r="G90" s="257"/>
      <c r="H90" s="257"/>
      <c r="I90" s="257"/>
      <c r="J90" s="257"/>
      <c r="K90" s="257"/>
      <c r="L90" s="257"/>
      <c r="M90" s="258"/>
    </row>
    <row r="91" spans="1:13" ht="30" customHeight="1" x14ac:dyDescent="0.25">
      <c r="A91" s="356"/>
      <c r="B91" s="353"/>
      <c r="C91" s="13" t="s">
        <v>16</v>
      </c>
      <c r="D91" s="87" t="s">
        <v>32</v>
      </c>
      <c r="E91" s="166" t="s">
        <v>451</v>
      </c>
      <c r="F91" s="256" t="s">
        <v>189</v>
      </c>
      <c r="G91" s="257"/>
      <c r="H91" s="257"/>
      <c r="I91" s="257"/>
      <c r="J91" s="257"/>
      <c r="K91" s="257"/>
      <c r="L91" s="257"/>
      <c r="M91" s="258"/>
    </row>
    <row r="92" spans="1:13" x14ac:dyDescent="0.25">
      <c r="A92" s="356"/>
      <c r="B92" s="353"/>
      <c r="C92" s="13" t="s">
        <v>10</v>
      </c>
      <c r="D92" s="87" t="s">
        <v>32</v>
      </c>
      <c r="E92" s="166" t="s">
        <v>451</v>
      </c>
      <c r="F92" s="282" t="s">
        <v>694</v>
      </c>
      <c r="G92" s="283"/>
      <c r="H92" s="283"/>
      <c r="I92" s="283"/>
      <c r="J92" s="283"/>
      <c r="K92" s="283"/>
      <c r="L92" s="283"/>
      <c r="M92" s="284"/>
    </row>
    <row r="93" spans="1:13" x14ac:dyDescent="0.25">
      <c r="A93" s="356"/>
      <c r="B93" s="353"/>
      <c r="C93" s="13" t="s">
        <v>1</v>
      </c>
      <c r="D93" s="205" t="s">
        <v>32</v>
      </c>
      <c r="E93" s="206" t="s">
        <v>451</v>
      </c>
      <c r="F93" s="268" t="s">
        <v>270</v>
      </c>
      <c r="G93" s="271"/>
      <c r="H93" s="271"/>
      <c r="I93" s="271"/>
      <c r="J93" s="271"/>
      <c r="K93" s="271"/>
      <c r="L93" s="271"/>
      <c r="M93" s="270"/>
    </row>
    <row r="94" spans="1:13" x14ac:dyDescent="0.25">
      <c r="A94" s="356"/>
      <c r="B94" s="353"/>
      <c r="C94" s="13" t="s">
        <v>28</v>
      </c>
      <c r="D94" s="112" t="s">
        <v>32</v>
      </c>
      <c r="E94" s="166" t="s">
        <v>32</v>
      </c>
      <c r="F94" s="282" t="s">
        <v>282</v>
      </c>
      <c r="G94" s="283"/>
      <c r="H94" s="283"/>
      <c r="I94" s="283"/>
      <c r="J94" s="283"/>
      <c r="K94" s="283"/>
      <c r="L94" s="283"/>
      <c r="M94" s="284"/>
    </row>
    <row r="95" spans="1:13" x14ac:dyDescent="0.25">
      <c r="A95" s="356"/>
      <c r="B95" s="353"/>
      <c r="C95" s="13" t="s">
        <v>5</v>
      </c>
      <c r="D95" s="87" t="s">
        <v>32</v>
      </c>
      <c r="E95" s="166" t="s">
        <v>32</v>
      </c>
      <c r="F95" s="282" t="s">
        <v>337</v>
      </c>
      <c r="G95" s="283"/>
      <c r="H95" s="283"/>
      <c r="I95" s="283"/>
      <c r="J95" s="283"/>
      <c r="K95" s="283"/>
      <c r="L95" s="283"/>
      <c r="M95" s="284"/>
    </row>
    <row r="96" spans="1:13" x14ac:dyDescent="0.25">
      <c r="A96" s="356"/>
      <c r="B96" s="353"/>
      <c r="C96" s="13" t="s">
        <v>2</v>
      </c>
      <c r="D96" s="87" t="s">
        <v>32</v>
      </c>
      <c r="E96" s="166" t="s">
        <v>451</v>
      </c>
      <c r="F96" s="282" t="s">
        <v>422</v>
      </c>
      <c r="G96" s="283"/>
      <c r="H96" s="283"/>
      <c r="I96" s="283"/>
      <c r="J96" s="283"/>
      <c r="K96" s="283"/>
      <c r="L96" s="283"/>
      <c r="M96" s="284"/>
    </row>
    <row r="97" spans="1:13" x14ac:dyDescent="0.25">
      <c r="A97" s="356"/>
      <c r="B97" s="353"/>
      <c r="C97" s="13" t="s">
        <v>11</v>
      </c>
      <c r="D97" s="87" t="s">
        <v>32</v>
      </c>
      <c r="E97" s="166" t="s">
        <v>32</v>
      </c>
      <c r="F97" s="282" t="s">
        <v>523</v>
      </c>
      <c r="G97" s="283"/>
      <c r="H97" s="283"/>
      <c r="I97" s="283"/>
      <c r="J97" s="283"/>
      <c r="K97" s="283"/>
      <c r="L97" s="283"/>
      <c r="M97" s="284"/>
    </row>
    <row r="98" spans="1:13" x14ac:dyDescent="0.25">
      <c r="A98" s="356"/>
      <c r="B98" s="353"/>
      <c r="C98" s="13" t="s">
        <v>15</v>
      </c>
      <c r="D98" s="181" t="s">
        <v>32</v>
      </c>
      <c r="E98" s="166" t="s">
        <v>451</v>
      </c>
      <c r="F98" s="276" t="s">
        <v>896</v>
      </c>
      <c r="G98" s="277"/>
      <c r="H98" s="277"/>
      <c r="I98" s="277"/>
      <c r="J98" s="277"/>
      <c r="K98" s="277"/>
      <c r="L98" s="277"/>
      <c r="M98" s="278"/>
    </row>
    <row r="99" spans="1:13" ht="15.75" thickBot="1" x14ac:dyDescent="0.3">
      <c r="A99" s="356"/>
      <c r="B99" s="354"/>
      <c r="C99" s="193" t="s">
        <v>24</v>
      </c>
      <c r="D99" s="184" t="s">
        <v>32</v>
      </c>
      <c r="E99" s="120" t="s">
        <v>451</v>
      </c>
      <c r="F99" s="279" t="s">
        <v>211</v>
      </c>
      <c r="G99" s="280"/>
      <c r="H99" s="280"/>
      <c r="I99" s="280"/>
      <c r="J99" s="280"/>
      <c r="K99" s="280"/>
      <c r="L99" s="280"/>
      <c r="M99" s="281"/>
    </row>
    <row r="100" spans="1:13" x14ac:dyDescent="0.25">
      <c r="A100" s="356" t="s">
        <v>886</v>
      </c>
      <c r="B100" s="352" t="s">
        <v>333</v>
      </c>
      <c r="C100" s="187" t="s">
        <v>18</v>
      </c>
      <c r="D100" s="183">
        <v>0.15</v>
      </c>
      <c r="E100" s="195" t="s">
        <v>32</v>
      </c>
      <c r="F100" s="253" t="s">
        <v>473</v>
      </c>
      <c r="G100" s="254"/>
      <c r="H100" s="254"/>
      <c r="I100" s="254"/>
      <c r="J100" s="254"/>
      <c r="K100" s="254"/>
      <c r="L100" s="254"/>
      <c r="M100" s="255"/>
    </row>
    <row r="101" spans="1:13" x14ac:dyDescent="0.25">
      <c r="A101" s="356"/>
      <c r="B101" s="353"/>
      <c r="C101" s="13" t="s">
        <v>6</v>
      </c>
      <c r="D101" s="87">
        <v>20</v>
      </c>
      <c r="E101" s="166" t="s">
        <v>32</v>
      </c>
      <c r="F101" s="256" t="s">
        <v>301</v>
      </c>
      <c r="G101" s="257"/>
      <c r="H101" s="257"/>
      <c r="I101" s="257"/>
      <c r="J101" s="257"/>
      <c r="K101" s="257"/>
      <c r="L101" s="257"/>
      <c r="M101" s="258"/>
    </row>
    <row r="102" spans="1:13" x14ac:dyDescent="0.25">
      <c r="A102" s="356"/>
      <c r="B102" s="353"/>
      <c r="C102" s="13" t="s">
        <v>5</v>
      </c>
      <c r="D102" s="109">
        <v>1.7944476</v>
      </c>
      <c r="E102" s="166" t="s">
        <v>32</v>
      </c>
      <c r="F102" s="256" t="s">
        <v>661</v>
      </c>
      <c r="G102" s="257"/>
      <c r="H102" s="257"/>
      <c r="I102" s="257"/>
      <c r="J102" s="257"/>
      <c r="K102" s="257"/>
      <c r="L102" s="257"/>
      <c r="M102" s="258"/>
    </row>
    <row r="103" spans="1:13" ht="28.5" customHeight="1" x14ac:dyDescent="0.25">
      <c r="A103" s="356"/>
      <c r="B103" s="353"/>
      <c r="C103" s="13" t="s">
        <v>16</v>
      </c>
      <c r="D103" s="87">
        <v>2.2000000000000002</v>
      </c>
      <c r="E103" s="120" t="s">
        <v>32</v>
      </c>
      <c r="F103" s="256" t="s">
        <v>739</v>
      </c>
      <c r="G103" s="257"/>
      <c r="H103" s="257"/>
      <c r="I103" s="257"/>
      <c r="J103" s="257"/>
      <c r="K103" s="257"/>
      <c r="L103" s="257"/>
      <c r="M103" s="258"/>
    </row>
    <row r="104" spans="1:13" x14ac:dyDescent="0.25">
      <c r="A104" s="356"/>
      <c r="B104" s="353"/>
      <c r="C104" s="13" t="s">
        <v>3</v>
      </c>
      <c r="D104" s="201">
        <v>1.65</v>
      </c>
      <c r="E104" s="166" t="s">
        <v>32</v>
      </c>
      <c r="F104" s="256" t="s">
        <v>557</v>
      </c>
      <c r="G104" s="257"/>
      <c r="H104" s="257"/>
      <c r="I104" s="257"/>
      <c r="J104" s="257"/>
      <c r="K104" s="257"/>
      <c r="L104" s="257"/>
      <c r="M104" s="258"/>
    </row>
    <row r="105" spans="1:13" x14ac:dyDescent="0.25">
      <c r="A105" s="356"/>
      <c r="B105" s="353"/>
      <c r="C105" s="13" t="s">
        <v>14</v>
      </c>
      <c r="D105" s="196" t="s">
        <v>57</v>
      </c>
      <c r="E105" s="166" t="s">
        <v>32</v>
      </c>
      <c r="F105" s="256" t="s">
        <v>597</v>
      </c>
      <c r="G105" s="257"/>
      <c r="H105" s="257"/>
      <c r="I105" s="257"/>
      <c r="J105" s="257"/>
      <c r="K105" s="257"/>
      <c r="L105" s="257"/>
      <c r="M105" s="258"/>
    </row>
    <row r="106" spans="1:13" x14ac:dyDescent="0.25">
      <c r="A106" s="356"/>
      <c r="B106" s="353"/>
      <c r="C106" s="13" t="s">
        <v>7</v>
      </c>
      <c r="D106" s="196">
        <v>49</v>
      </c>
      <c r="E106" s="166" t="s">
        <v>32</v>
      </c>
      <c r="F106" s="256" t="s">
        <v>710</v>
      </c>
      <c r="G106" s="257"/>
      <c r="H106" s="257"/>
      <c r="I106" s="257"/>
      <c r="J106" s="257"/>
      <c r="K106" s="257"/>
      <c r="L106" s="257"/>
      <c r="M106" s="258"/>
    </row>
    <row r="107" spans="1:13" x14ac:dyDescent="0.25">
      <c r="A107" s="356"/>
      <c r="B107" s="353"/>
      <c r="C107" s="13" t="s">
        <v>29</v>
      </c>
      <c r="D107" s="196" t="s">
        <v>57</v>
      </c>
      <c r="E107" s="166" t="s">
        <v>32</v>
      </c>
      <c r="F107" s="256" t="s">
        <v>809</v>
      </c>
      <c r="G107" s="257"/>
      <c r="H107" s="257"/>
      <c r="I107" s="257"/>
      <c r="J107" s="257"/>
      <c r="K107" s="257"/>
      <c r="L107" s="257"/>
      <c r="M107" s="258"/>
    </row>
    <row r="108" spans="1:13" ht="15.75" thickBot="1" x14ac:dyDescent="0.3">
      <c r="A108" s="356"/>
      <c r="B108" s="353"/>
      <c r="C108" s="13" t="s">
        <v>22</v>
      </c>
      <c r="D108" s="87">
        <v>100</v>
      </c>
      <c r="E108" s="166" t="s">
        <v>32</v>
      </c>
      <c r="F108" s="256" t="s">
        <v>334</v>
      </c>
      <c r="G108" s="257"/>
      <c r="H108" s="257"/>
      <c r="I108" s="257"/>
      <c r="J108" s="257"/>
      <c r="K108" s="257"/>
      <c r="L108" s="257"/>
      <c r="M108" s="258"/>
    </row>
    <row r="109" spans="1:13" ht="22.5" customHeight="1" x14ac:dyDescent="0.25">
      <c r="A109" s="356"/>
      <c r="B109" s="352" t="s">
        <v>231</v>
      </c>
      <c r="C109" s="187" t="s">
        <v>22</v>
      </c>
      <c r="D109" s="183" t="s">
        <v>32</v>
      </c>
      <c r="E109" s="195" t="s">
        <v>528</v>
      </c>
      <c r="F109" s="288" t="s">
        <v>538</v>
      </c>
      <c r="G109" s="289"/>
      <c r="H109" s="289"/>
      <c r="I109" s="289"/>
      <c r="J109" s="289"/>
      <c r="K109" s="289"/>
      <c r="L109" s="289"/>
      <c r="M109" s="290"/>
    </row>
    <row r="110" spans="1:13" ht="20.25" customHeight="1" x14ac:dyDescent="0.25">
      <c r="A110" s="356"/>
      <c r="B110" s="353"/>
      <c r="C110" s="13" t="s">
        <v>24</v>
      </c>
      <c r="D110" s="87" t="s">
        <v>32</v>
      </c>
      <c r="E110" s="120" t="s">
        <v>513</v>
      </c>
      <c r="F110" s="262" t="s">
        <v>742</v>
      </c>
      <c r="G110" s="263"/>
      <c r="H110" s="263"/>
      <c r="I110" s="263"/>
      <c r="J110" s="263"/>
      <c r="K110" s="263"/>
      <c r="L110" s="263"/>
      <c r="M110" s="264"/>
    </row>
    <row r="111" spans="1:13" ht="23.25" customHeight="1" x14ac:dyDescent="0.25">
      <c r="A111" s="356"/>
      <c r="B111" s="353"/>
      <c r="C111" s="13" t="s">
        <v>10</v>
      </c>
      <c r="D111" s="87" t="s">
        <v>32</v>
      </c>
      <c r="E111" s="166" t="s">
        <v>32</v>
      </c>
      <c r="F111" s="262" t="s">
        <v>268</v>
      </c>
      <c r="G111" s="263"/>
      <c r="H111" s="263"/>
      <c r="I111" s="263"/>
      <c r="J111" s="263"/>
      <c r="K111" s="263"/>
      <c r="L111" s="263"/>
      <c r="M111" s="264"/>
    </row>
    <row r="112" spans="1:13" ht="22.5" customHeight="1" x14ac:dyDescent="0.25">
      <c r="A112" s="356"/>
      <c r="B112" s="353"/>
      <c r="C112" s="13" t="s">
        <v>28</v>
      </c>
      <c r="D112" s="112" t="s">
        <v>32</v>
      </c>
      <c r="E112" s="166" t="s">
        <v>451</v>
      </c>
      <c r="F112" s="262" t="s">
        <v>283</v>
      </c>
      <c r="G112" s="263"/>
      <c r="H112" s="263"/>
      <c r="I112" s="263"/>
      <c r="J112" s="263"/>
      <c r="K112" s="263"/>
      <c r="L112" s="263"/>
      <c r="M112" s="264"/>
    </row>
    <row r="113" spans="1:13" ht="22.5" customHeight="1" x14ac:dyDescent="0.25">
      <c r="A113" s="356"/>
      <c r="B113" s="353"/>
      <c r="C113" s="13" t="s">
        <v>97</v>
      </c>
      <c r="D113" s="87" t="s">
        <v>32</v>
      </c>
      <c r="E113" s="166" t="s">
        <v>32</v>
      </c>
      <c r="F113" s="262" t="s">
        <v>387</v>
      </c>
      <c r="G113" s="263"/>
      <c r="H113" s="263"/>
      <c r="I113" s="263"/>
      <c r="J113" s="263"/>
      <c r="K113" s="263"/>
      <c r="L113" s="263"/>
      <c r="M113" s="264"/>
    </row>
    <row r="114" spans="1:13" ht="22.5" customHeight="1" x14ac:dyDescent="0.25">
      <c r="A114" s="356"/>
      <c r="B114" s="353"/>
      <c r="C114" s="13" t="s">
        <v>14</v>
      </c>
      <c r="D114" s="87" t="s">
        <v>32</v>
      </c>
      <c r="E114" s="166" t="s">
        <v>32</v>
      </c>
      <c r="F114" s="262" t="s">
        <v>571</v>
      </c>
      <c r="G114" s="263"/>
      <c r="H114" s="263"/>
      <c r="I114" s="263"/>
      <c r="J114" s="263"/>
      <c r="K114" s="263"/>
      <c r="L114" s="263"/>
      <c r="M114" s="264"/>
    </row>
    <row r="115" spans="1:13" ht="30" customHeight="1" thickBot="1" x14ac:dyDescent="0.3">
      <c r="A115" s="356"/>
      <c r="B115" s="354"/>
      <c r="C115" s="193" t="s">
        <v>16</v>
      </c>
      <c r="D115" s="184" t="s">
        <v>32</v>
      </c>
      <c r="E115" s="194" t="s">
        <v>451</v>
      </c>
      <c r="F115" s="285" t="s">
        <v>373</v>
      </c>
      <c r="G115" s="286"/>
      <c r="H115" s="286"/>
      <c r="I115" s="286"/>
      <c r="J115" s="286"/>
      <c r="K115" s="286"/>
      <c r="L115" s="286"/>
      <c r="M115" s="287"/>
    </row>
    <row r="116" spans="1:13" ht="15" customHeight="1" x14ac:dyDescent="0.25">
      <c r="A116" s="356"/>
      <c r="B116" s="352" t="s">
        <v>78</v>
      </c>
      <c r="C116" s="187" t="s">
        <v>6</v>
      </c>
      <c r="D116" s="183">
        <v>10</v>
      </c>
      <c r="E116" s="195" t="s">
        <v>32</v>
      </c>
      <c r="F116" s="253" t="s">
        <v>79</v>
      </c>
      <c r="G116" s="254"/>
      <c r="H116" s="254"/>
      <c r="I116" s="254"/>
      <c r="J116" s="254"/>
      <c r="K116" s="254"/>
      <c r="L116" s="254"/>
      <c r="M116" s="255"/>
    </row>
    <row r="117" spans="1:13" x14ac:dyDescent="0.25">
      <c r="A117" s="356"/>
      <c r="B117" s="353"/>
      <c r="C117" s="13" t="s">
        <v>8</v>
      </c>
      <c r="D117" s="87" t="s">
        <v>32</v>
      </c>
      <c r="E117" s="166" t="s">
        <v>32</v>
      </c>
      <c r="F117" s="256" t="s">
        <v>223</v>
      </c>
      <c r="G117" s="257"/>
      <c r="H117" s="257"/>
      <c r="I117" s="257"/>
      <c r="J117" s="257"/>
      <c r="K117" s="257"/>
      <c r="L117" s="257"/>
      <c r="M117" s="258"/>
    </row>
    <row r="118" spans="1:13" x14ac:dyDescent="0.25">
      <c r="A118" s="356"/>
      <c r="B118" s="353"/>
      <c r="C118" s="13" t="s">
        <v>14</v>
      </c>
      <c r="D118" s="87" t="s">
        <v>57</v>
      </c>
      <c r="E118" s="166" t="s">
        <v>32</v>
      </c>
      <c r="F118" s="256" t="s">
        <v>580</v>
      </c>
      <c r="G118" s="257"/>
      <c r="H118" s="257"/>
      <c r="I118" s="257"/>
      <c r="J118" s="257"/>
      <c r="K118" s="257"/>
      <c r="L118" s="257"/>
      <c r="M118" s="258"/>
    </row>
    <row r="119" spans="1:13" x14ac:dyDescent="0.25">
      <c r="A119" s="356"/>
      <c r="B119" s="353"/>
      <c r="C119" s="13" t="s">
        <v>17</v>
      </c>
      <c r="D119" s="87">
        <v>1.8</v>
      </c>
      <c r="E119" s="166" t="s">
        <v>32</v>
      </c>
      <c r="F119" s="256" t="s">
        <v>129</v>
      </c>
      <c r="G119" s="257"/>
      <c r="H119" s="257"/>
      <c r="I119" s="257"/>
      <c r="J119" s="257"/>
      <c r="K119" s="257"/>
      <c r="L119" s="257"/>
      <c r="M119" s="258"/>
    </row>
    <row r="120" spans="1:13" x14ac:dyDescent="0.25">
      <c r="A120" s="356"/>
      <c r="B120" s="353"/>
      <c r="C120" s="13" t="s">
        <v>18</v>
      </c>
      <c r="D120" s="87">
        <v>0.10199999999999999</v>
      </c>
      <c r="E120" s="166" t="s">
        <v>32</v>
      </c>
      <c r="F120" s="256" t="s">
        <v>194</v>
      </c>
      <c r="G120" s="257"/>
      <c r="H120" s="257"/>
      <c r="I120" s="257"/>
      <c r="J120" s="257"/>
      <c r="K120" s="257"/>
      <c r="L120" s="257"/>
      <c r="M120" s="258"/>
    </row>
    <row r="121" spans="1:13" x14ac:dyDescent="0.25">
      <c r="A121" s="356"/>
      <c r="B121" s="353"/>
      <c r="C121" s="13" t="s">
        <v>24</v>
      </c>
      <c r="D121" s="87" t="s">
        <v>57</v>
      </c>
      <c r="E121" s="166" t="s">
        <v>32</v>
      </c>
      <c r="F121" s="268" t="s">
        <v>744</v>
      </c>
      <c r="G121" s="269"/>
      <c r="H121" s="269"/>
      <c r="I121" s="269"/>
      <c r="J121" s="269"/>
      <c r="K121" s="269"/>
      <c r="L121" s="269"/>
      <c r="M121" s="270"/>
    </row>
    <row r="122" spans="1:13" x14ac:dyDescent="0.25">
      <c r="A122" s="356"/>
      <c r="B122" s="353"/>
      <c r="C122" s="13" t="s">
        <v>23</v>
      </c>
      <c r="D122" s="87" t="s">
        <v>32</v>
      </c>
      <c r="E122" s="166" t="s">
        <v>503</v>
      </c>
      <c r="F122" s="268" t="s">
        <v>462</v>
      </c>
      <c r="G122" s="269"/>
      <c r="H122" s="269"/>
      <c r="I122" s="269"/>
      <c r="J122" s="269"/>
      <c r="K122" s="269"/>
      <c r="L122" s="269"/>
      <c r="M122" s="270"/>
    </row>
    <row r="123" spans="1:13" ht="30.75" customHeight="1" x14ac:dyDescent="0.25">
      <c r="A123" s="356"/>
      <c r="B123" s="353"/>
      <c r="C123" s="13" t="s">
        <v>28</v>
      </c>
      <c r="D123" s="152" t="s">
        <v>32</v>
      </c>
      <c r="E123" s="166" t="s">
        <v>32</v>
      </c>
      <c r="F123" s="257" t="s">
        <v>841</v>
      </c>
      <c r="G123" s="257"/>
      <c r="H123" s="257"/>
      <c r="I123" s="257"/>
      <c r="J123" s="257"/>
      <c r="K123" s="257"/>
      <c r="L123" s="257"/>
      <c r="M123" s="258"/>
    </row>
    <row r="124" spans="1:13" ht="31.5" customHeight="1" thickBot="1" x14ac:dyDescent="0.3">
      <c r="A124" s="357"/>
      <c r="B124" s="354"/>
      <c r="C124" s="13" t="s">
        <v>12</v>
      </c>
      <c r="D124" s="87">
        <v>1.1499999999999999</v>
      </c>
      <c r="E124" s="166" t="s">
        <v>32</v>
      </c>
      <c r="F124" s="256" t="s">
        <v>242</v>
      </c>
      <c r="G124" s="257"/>
      <c r="H124" s="257"/>
      <c r="I124" s="257"/>
      <c r="J124" s="257"/>
      <c r="K124" s="257"/>
      <c r="L124" s="257"/>
      <c r="M124" s="258"/>
    </row>
    <row r="125" spans="1:13" ht="15" customHeight="1" x14ac:dyDescent="0.25">
      <c r="A125" s="355" t="s">
        <v>21</v>
      </c>
      <c r="B125" s="352" t="s">
        <v>38</v>
      </c>
      <c r="C125" s="187" t="s">
        <v>1</v>
      </c>
      <c r="D125" s="207">
        <v>3.6520000000000001</v>
      </c>
      <c r="E125" s="189" t="s">
        <v>513</v>
      </c>
      <c r="F125" s="253" t="s">
        <v>320</v>
      </c>
      <c r="G125" s="254"/>
      <c r="H125" s="254"/>
      <c r="I125" s="254"/>
      <c r="J125" s="254"/>
      <c r="K125" s="254"/>
      <c r="L125" s="254"/>
      <c r="M125" s="255"/>
    </row>
    <row r="126" spans="1:13" x14ac:dyDescent="0.25">
      <c r="A126" s="356"/>
      <c r="B126" s="353"/>
      <c r="C126" s="13" t="s">
        <v>4</v>
      </c>
      <c r="D126" s="87" t="s">
        <v>57</v>
      </c>
      <c r="E126" s="166" t="s">
        <v>32</v>
      </c>
      <c r="F126" s="257" t="s">
        <v>73</v>
      </c>
      <c r="G126" s="257"/>
      <c r="H126" s="257"/>
      <c r="I126" s="257"/>
      <c r="J126" s="257"/>
      <c r="K126" s="257"/>
      <c r="L126" s="257"/>
      <c r="M126" s="258"/>
    </row>
    <row r="127" spans="1:13" x14ac:dyDescent="0.25">
      <c r="A127" s="356"/>
      <c r="B127" s="353"/>
      <c r="C127" s="13" t="s">
        <v>7</v>
      </c>
      <c r="D127" s="87" t="s">
        <v>57</v>
      </c>
      <c r="E127" s="166" t="s">
        <v>451</v>
      </c>
      <c r="F127" s="257" t="s">
        <v>87</v>
      </c>
      <c r="G127" s="257"/>
      <c r="H127" s="257"/>
      <c r="I127" s="257"/>
      <c r="J127" s="257"/>
      <c r="K127" s="257"/>
      <c r="L127" s="257"/>
      <c r="M127" s="258"/>
    </row>
    <row r="128" spans="1:13" x14ac:dyDescent="0.25">
      <c r="A128" s="356"/>
      <c r="B128" s="353"/>
      <c r="C128" s="13" t="s">
        <v>14</v>
      </c>
      <c r="D128" s="87">
        <v>3.8</v>
      </c>
      <c r="E128" s="166" t="s">
        <v>32</v>
      </c>
      <c r="F128" s="257" t="s">
        <v>107</v>
      </c>
      <c r="G128" s="257"/>
      <c r="H128" s="257"/>
      <c r="I128" s="257"/>
      <c r="J128" s="257"/>
      <c r="K128" s="257"/>
      <c r="L128" s="257"/>
      <c r="M128" s="258"/>
    </row>
    <row r="129" spans="1:13" x14ac:dyDescent="0.25">
      <c r="A129" s="356"/>
      <c r="B129" s="353"/>
      <c r="C129" s="13" t="s">
        <v>8</v>
      </c>
      <c r="D129" s="87" t="s">
        <v>32</v>
      </c>
      <c r="E129" s="166" t="s">
        <v>746</v>
      </c>
      <c r="F129" s="268" t="s">
        <v>274</v>
      </c>
      <c r="G129" s="271"/>
      <c r="H129" s="271"/>
      <c r="I129" s="271"/>
      <c r="J129" s="271"/>
      <c r="K129" s="271"/>
      <c r="L129" s="271"/>
      <c r="M129" s="270"/>
    </row>
    <row r="130" spans="1:13" x14ac:dyDescent="0.25">
      <c r="A130" s="356"/>
      <c r="B130" s="353"/>
      <c r="C130" s="13" t="s">
        <v>29</v>
      </c>
      <c r="D130" s="87" t="s">
        <v>32</v>
      </c>
      <c r="E130" s="166" t="s">
        <v>32</v>
      </c>
      <c r="F130" s="257" t="s">
        <v>175</v>
      </c>
      <c r="G130" s="257"/>
      <c r="H130" s="257"/>
      <c r="I130" s="257"/>
      <c r="J130" s="257"/>
      <c r="K130" s="257"/>
      <c r="L130" s="257"/>
      <c r="M130" s="258"/>
    </row>
    <row r="131" spans="1:13" x14ac:dyDescent="0.25">
      <c r="A131" s="356"/>
      <c r="B131" s="353"/>
      <c r="C131" s="13" t="s">
        <v>97</v>
      </c>
      <c r="D131" s="87" t="s">
        <v>57</v>
      </c>
      <c r="E131" s="166" t="s">
        <v>32</v>
      </c>
      <c r="F131" s="256" t="s">
        <v>391</v>
      </c>
      <c r="G131" s="257"/>
      <c r="H131" s="257"/>
      <c r="I131" s="257"/>
      <c r="J131" s="257"/>
      <c r="K131" s="257"/>
      <c r="L131" s="257"/>
      <c r="M131" s="258"/>
    </row>
    <row r="132" spans="1:13" x14ac:dyDescent="0.25">
      <c r="A132" s="356"/>
      <c r="B132" s="353"/>
      <c r="C132" s="13" t="s">
        <v>2</v>
      </c>
      <c r="D132" s="201">
        <v>2.35</v>
      </c>
      <c r="E132" s="166" t="s">
        <v>32</v>
      </c>
      <c r="F132" s="256" t="s">
        <v>792</v>
      </c>
      <c r="G132" s="257"/>
      <c r="H132" s="257"/>
      <c r="I132" s="257"/>
      <c r="J132" s="257"/>
      <c r="K132" s="257"/>
      <c r="L132" s="257"/>
      <c r="M132" s="258"/>
    </row>
    <row r="133" spans="1:13" ht="30" customHeight="1" thickBot="1" x14ac:dyDescent="0.3">
      <c r="A133" s="356"/>
      <c r="B133" s="354"/>
      <c r="C133" s="193" t="s">
        <v>20</v>
      </c>
      <c r="D133" s="203">
        <v>17.027999999999999</v>
      </c>
      <c r="E133" s="194" t="s">
        <v>591</v>
      </c>
      <c r="F133" s="259" t="s">
        <v>816</v>
      </c>
      <c r="G133" s="260"/>
      <c r="H133" s="260"/>
      <c r="I133" s="260"/>
      <c r="J133" s="260"/>
      <c r="K133" s="260"/>
      <c r="L133" s="260"/>
      <c r="M133" s="261"/>
    </row>
    <row r="134" spans="1:13" x14ac:dyDescent="0.25">
      <c r="A134" s="356"/>
      <c r="B134" s="352" t="s">
        <v>49</v>
      </c>
      <c r="C134" s="187" t="s">
        <v>3</v>
      </c>
      <c r="D134" s="183" t="s">
        <v>57</v>
      </c>
      <c r="E134" s="195" t="s">
        <v>513</v>
      </c>
      <c r="F134" s="253" t="s">
        <v>552</v>
      </c>
      <c r="G134" s="254"/>
      <c r="H134" s="254"/>
      <c r="I134" s="254"/>
      <c r="J134" s="254"/>
      <c r="K134" s="254"/>
      <c r="L134" s="254"/>
      <c r="M134" s="255"/>
    </row>
    <row r="135" spans="1:13" ht="28.5" customHeight="1" x14ac:dyDescent="0.25">
      <c r="A135" s="356"/>
      <c r="B135" s="353"/>
      <c r="C135" s="13" t="s">
        <v>6</v>
      </c>
      <c r="D135" s="87" t="s">
        <v>57</v>
      </c>
      <c r="E135" s="166" t="s">
        <v>502</v>
      </c>
      <c r="F135" s="256" t="s">
        <v>491</v>
      </c>
      <c r="G135" s="257"/>
      <c r="H135" s="257"/>
      <c r="I135" s="257"/>
      <c r="J135" s="257"/>
      <c r="K135" s="257"/>
      <c r="L135" s="257"/>
      <c r="M135" s="258"/>
    </row>
    <row r="136" spans="1:13" x14ac:dyDescent="0.25">
      <c r="A136" s="356"/>
      <c r="B136" s="353"/>
      <c r="C136" s="13" t="s">
        <v>23</v>
      </c>
      <c r="D136" s="201">
        <v>10.199999999999999</v>
      </c>
      <c r="E136" s="166" t="s">
        <v>449</v>
      </c>
      <c r="F136" s="262" t="s">
        <v>171</v>
      </c>
      <c r="G136" s="263"/>
      <c r="H136" s="263"/>
      <c r="I136" s="263"/>
      <c r="J136" s="263"/>
      <c r="K136" s="263"/>
      <c r="L136" s="263"/>
      <c r="M136" s="264"/>
    </row>
    <row r="137" spans="1:13" x14ac:dyDescent="0.25">
      <c r="A137" s="356"/>
      <c r="B137" s="353"/>
      <c r="C137" s="13" t="s">
        <v>7</v>
      </c>
      <c r="D137" s="87">
        <v>2.2999999999999998</v>
      </c>
      <c r="E137" s="166" t="s">
        <v>674</v>
      </c>
      <c r="F137" s="256" t="s">
        <v>721</v>
      </c>
      <c r="G137" s="257"/>
      <c r="H137" s="257"/>
      <c r="I137" s="257"/>
      <c r="J137" s="257"/>
      <c r="K137" s="257"/>
      <c r="L137" s="257"/>
      <c r="M137" s="258"/>
    </row>
    <row r="138" spans="1:13" x14ac:dyDescent="0.25">
      <c r="A138" s="356"/>
      <c r="B138" s="353"/>
      <c r="C138" s="13" t="s">
        <v>17</v>
      </c>
      <c r="D138" s="87" t="s">
        <v>57</v>
      </c>
      <c r="E138" s="166" t="s">
        <v>32</v>
      </c>
      <c r="F138" s="256" t="s">
        <v>128</v>
      </c>
      <c r="G138" s="257"/>
      <c r="H138" s="257"/>
      <c r="I138" s="257"/>
      <c r="J138" s="257"/>
      <c r="K138" s="257"/>
      <c r="L138" s="257"/>
      <c r="M138" s="258"/>
    </row>
    <row r="139" spans="1:13" x14ac:dyDescent="0.25">
      <c r="A139" s="356"/>
      <c r="B139" s="353"/>
      <c r="C139" s="13" t="s">
        <v>5</v>
      </c>
      <c r="D139" s="109">
        <v>1.9819272000000001</v>
      </c>
      <c r="E139" s="166" t="s">
        <v>533</v>
      </c>
      <c r="F139" s="256" t="s">
        <v>645</v>
      </c>
      <c r="G139" s="257"/>
      <c r="H139" s="257"/>
      <c r="I139" s="257"/>
      <c r="J139" s="257"/>
      <c r="K139" s="257"/>
      <c r="L139" s="257"/>
      <c r="M139" s="258"/>
    </row>
    <row r="140" spans="1:13" x14ac:dyDescent="0.25">
      <c r="A140" s="356"/>
      <c r="B140" s="353"/>
      <c r="C140" s="13" t="s">
        <v>22</v>
      </c>
      <c r="D140" s="87" t="s">
        <v>57</v>
      </c>
      <c r="E140" s="166" t="s">
        <v>32</v>
      </c>
      <c r="F140" s="256" t="s">
        <v>541</v>
      </c>
      <c r="G140" s="257"/>
      <c r="H140" s="257"/>
      <c r="I140" s="257"/>
      <c r="J140" s="257"/>
      <c r="K140" s="257"/>
      <c r="L140" s="257"/>
      <c r="M140" s="258"/>
    </row>
    <row r="141" spans="1:13" x14ac:dyDescent="0.25">
      <c r="A141" s="356"/>
      <c r="B141" s="353"/>
      <c r="C141" s="13" t="s">
        <v>24</v>
      </c>
      <c r="D141" s="87" t="s">
        <v>57</v>
      </c>
      <c r="E141" s="166" t="s">
        <v>32</v>
      </c>
      <c r="F141" s="256" t="s">
        <v>743</v>
      </c>
      <c r="G141" s="257"/>
      <c r="H141" s="257"/>
      <c r="I141" s="257"/>
      <c r="J141" s="257"/>
      <c r="K141" s="257"/>
      <c r="L141" s="257"/>
      <c r="M141" s="258"/>
    </row>
    <row r="142" spans="1:13" ht="15.75" thickBot="1" x14ac:dyDescent="0.3">
      <c r="A142" s="356"/>
      <c r="B142" s="354"/>
      <c r="C142" s="193" t="s">
        <v>12</v>
      </c>
      <c r="D142" s="208">
        <v>0.1</v>
      </c>
      <c r="E142" s="194" t="s">
        <v>32</v>
      </c>
      <c r="F142" s="259" t="s">
        <v>244</v>
      </c>
      <c r="G142" s="260"/>
      <c r="H142" s="260"/>
      <c r="I142" s="260"/>
      <c r="J142" s="260"/>
      <c r="K142" s="260"/>
      <c r="L142" s="260"/>
      <c r="M142" s="261"/>
    </row>
    <row r="143" spans="1:13" ht="30" customHeight="1" x14ac:dyDescent="0.25">
      <c r="A143" s="356" t="s">
        <v>887</v>
      </c>
      <c r="B143" s="352" t="s">
        <v>68</v>
      </c>
      <c r="C143" s="187" t="s">
        <v>22</v>
      </c>
      <c r="D143" s="209">
        <v>50</v>
      </c>
      <c r="E143" s="195" t="s">
        <v>533</v>
      </c>
      <c r="F143" s="253" t="s">
        <v>532</v>
      </c>
      <c r="G143" s="254"/>
      <c r="H143" s="254"/>
      <c r="I143" s="254"/>
      <c r="J143" s="254"/>
      <c r="K143" s="254"/>
      <c r="L143" s="254"/>
      <c r="M143" s="255"/>
    </row>
    <row r="144" spans="1:13" x14ac:dyDescent="0.25">
      <c r="A144" s="356"/>
      <c r="B144" s="353"/>
      <c r="C144" s="13" t="s">
        <v>5</v>
      </c>
      <c r="D144" s="87">
        <v>8.7449999999999992</v>
      </c>
      <c r="E144" s="166" t="s">
        <v>643</v>
      </c>
      <c r="F144" s="256" t="s">
        <v>644</v>
      </c>
      <c r="G144" s="257"/>
      <c r="H144" s="257"/>
      <c r="I144" s="257"/>
      <c r="J144" s="257"/>
      <c r="K144" s="257"/>
      <c r="L144" s="257"/>
      <c r="M144" s="258"/>
    </row>
    <row r="145" spans="1:13" x14ac:dyDescent="0.25">
      <c r="A145" s="356"/>
      <c r="B145" s="353"/>
      <c r="C145" s="13" t="s">
        <v>4</v>
      </c>
      <c r="D145" s="201">
        <v>15</v>
      </c>
      <c r="E145" s="166" t="s">
        <v>32</v>
      </c>
      <c r="F145" s="256" t="s">
        <v>863</v>
      </c>
      <c r="G145" s="257"/>
      <c r="H145" s="257"/>
      <c r="I145" s="257"/>
      <c r="J145" s="257"/>
      <c r="K145" s="257"/>
      <c r="L145" s="257"/>
      <c r="M145" s="258"/>
    </row>
    <row r="146" spans="1:13" ht="30" customHeight="1" x14ac:dyDescent="0.25">
      <c r="A146" s="356"/>
      <c r="B146" s="353"/>
      <c r="C146" s="13" t="s">
        <v>6</v>
      </c>
      <c r="D146" s="201">
        <v>4.5999999999999996</v>
      </c>
      <c r="E146" s="166" t="s">
        <v>502</v>
      </c>
      <c r="F146" s="256" t="s">
        <v>85</v>
      </c>
      <c r="G146" s="257"/>
      <c r="H146" s="257"/>
      <c r="I146" s="257"/>
      <c r="J146" s="257"/>
      <c r="K146" s="257"/>
      <c r="L146" s="257"/>
      <c r="M146" s="258"/>
    </row>
    <row r="147" spans="1:13" x14ac:dyDescent="0.25">
      <c r="A147" s="356"/>
      <c r="B147" s="353"/>
      <c r="C147" s="13" t="s">
        <v>8</v>
      </c>
      <c r="D147" s="210" t="s">
        <v>32</v>
      </c>
      <c r="E147" s="211" t="s">
        <v>32</v>
      </c>
      <c r="F147" s="291" t="s">
        <v>355</v>
      </c>
      <c r="G147" s="292"/>
      <c r="H147" s="292"/>
      <c r="I147" s="292"/>
      <c r="J147" s="292"/>
      <c r="K147" s="292"/>
      <c r="L147" s="292"/>
      <c r="M147" s="293"/>
    </row>
    <row r="148" spans="1:13" ht="30.75" customHeight="1" x14ac:dyDescent="0.25">
      <c r="A148" s="356"/>
      <c r="B148" s="353"/>
      <c r="C148" s="13" t="s">
        <v>9</v>
      </c>
      <c r="D148" s="196">
        <v>0.35</v>
      </c>
      <c r="E148" s="191" t="s">
        <v>32</v>
      </c>
      <c r="F148" s="256" t="s">
        <v>769</v>
      </c>
      <c r="G148" s="257"/>
      <c r="H148" s="257"/>
      <c r="I148" s="257"/>
      <c r="J148" s="257"/>
      <c r="K148" s="257"/>
      <c r="L148" s="257"/>
      <c r="M148" s="258"/>
    </row>
    <row r="149" spans="1:13" x14ac:dyDescent="0.25">
      <c r="A149" s="356"/>
      <c r="B149" s="353"/>
      <c r="C149" s="13" t="s">
        <v>12</v>
      </c>
      <c r="D149" s="87">
        <v>0.55000000000000004</v>
      </c>
      <c r="E149" s="166" t="s">
        <v>32</v>
      </c>
      <c r="F149" s="256" t="s">
        <v>478</v>
      </c>
      <c r="G149" s="257"/>
      <c r="H149" s="257"/>
      <c r="I149" s="257"/>
      <c r="J149" s="257"/>
      <c r="K149" s="257"/>
      <c r="L149" s="257"/>
      <c r="M149" s="258"/>
    </row>
    <row r="150" spans="1:13" x14ac:dyDescent="0.25">
      <c r="A150" s="356"/>
      <c r="B150" s="353"/>
      <c r="C150" s="13" t="s">
        <v>3</v>
      </c>
      <c r="D150" s="87" t="s">
        <v>57</v>
      </c>
      <c r="E150" s="166" t="s">
        <v>32</v>
      </c>
      <c r="F150" s="268" t="s">
        <v>276</v>
      </c>
      <c r="G150" s="271"/>
      <c r="H150" s="271"/>
      <c r="I150" s="271"/>
      <c r="J150" s="271"/>
      <c r="K150" s="271"/>
      <c r="L150" s="271"/>
      <c r="M150" s="270"/>
    </row>
    <row r="151" spans="1:13" x14ac:dyDescent="0.25">
      <c r="A151" s="356"/>
      <c r="B151" s="353"/>
      <c r="C151" s="13" t="s">
        <v>17</v>
      </c>
      <c r="D151" s="87" t="s">
        <v>57</v>
      </c>
      <c r="E151" s="166" t="s">
        <v>32</v>
      </c>
      <c r="F151" s="268" t="s">
        <v>292</v>
      </c>
      <c r="G151" s="271"/>
      <c r="H151" s="271"/>
      <c r="I151" s="271"/>
      <c r="J151" s="271"/>
      <c r="K151" s="271"/>
      <c r="L151" s="271"/>
      <c r="M151" s="270"/>
    </row>
    <row r="152" spans="1:13" x14ac:dyDescent="0.25">
      <c r="A152" s="356"/>
      <c r="B152" s="353"/>
      <c r="C152" s="13" t="s">
        <v>23</v>
      </c>
      <c r="D152" s="201">
        <v>3.4</v>
      </c>
      <c r="E152" s="166" t="s">
        <v>32</v>
      </c>
      <c r="F152" s="256" t="s">
        <v>254</v>
      </c>
      <c r="G152" s="257"/>
      <c r="H152" s="257"/>
      <c r="I152" s="257"/>
      <c r="J152" s="257"/>
      <c r="K152" s="257"/>
      <c r="L152" s="257"/>
      <c r="M152" s="258"/>
    </row>
    <row r="153" spans="1:13" ht="30.75" customHeight="1" x14ac:dyDescent="0.25">
      <c r="A153" s="356"/>
      <c r="B153" s="353"/>
      <c r="C153" s="13" t="s">
        <v>16</v>
      </c>
      <c r="D153" s="201">
        <v>2.7</v>
      </c>
      <c r="E153" s="120" t="s">
        <v>32</v>
      </c>
      <c r="F153" s="297" t="s">
        <v>740</v>
      </c>
      <c r="G153" s="298"/>
      <c r="H153" s="298"/>
      <c r="I153" s="298"/>
      <c r="J153" s="298"/>
      <c r="K153" s="298"/>
      <c r="L153" s="298"/>
      <c r="M153" s="299"/>
    </row>
    <row r="154" spans="1:13" ht="30" customHeight="1" x14ac:dyDescent="0.25">
      <c r="A154" s="356"/>
      <c r="B154" s="353"/>
      <c r="C154" s="13" t="s">
        <v>28</v>
      </c>
      <c r="D154" s="134">
        <v>2.22282</v>
      </c>
      <c r="E154" s="211" t="s">
        <v>32</v>
      </c>
      <c r="F154" s="256" t="s">
        <v>833</v>
      </c>
      <c r="G154" s="257"/>
      <c r="H154" s="257"/>
      <c r="I154" s="257"/>
      <c r="J154" s="257"/>
      <c r="K154" s="257"/>
      <c r="L154" s="257"/>
      <c r="M154" s="258"/>
    </row>
    <row r="155" spans="1:13" x14ac:dyDescent="0.25">
      <c r="A155" s="356"/>
      <c r="B155" s="353"/>
      <c r="C155" s="13" t="s">
        <v>18</v>
      </c>
      <c r="D155" s="210">
        <v>0.16800000000000001</v>
      </c>
      <c r="E155" s="211" t="s">
        <v>32</v>
      </c>
      <c r="F155" s="256" t="s">
        <v>476</v>
      </c>
      <c r="G155" s="257"/>
      <c r="H155" s="257"/>
      <c r="I155" s="257"/>
      <c r="J155" s="257"/>
      <c r="K155" s="257"/>
      <c r="L155" s="257"/>
      <c r="M155" s="258"/>
    </row>
    <row r="156" spans="1:13" x14ac:dyDescent="0.25">
      <c r="A156" s="356"/>
      <c r="B156" s="353"/>
      <c r="C156" s="13" t="s">
        <v>11</v>
      </c>
      <c r="D156" s="210" t="s">
        <v>57</v>
      </c>
      <c r="E156" s="211" t="s">
        <v>32</v>
      </c>
      <c r="F156" s="256" t="s">
        <v>220</v>
      </c>
      <c r="G156" s="257"/>
      <c r="H156" s="257"/>
      <c r="I156" s="257"/>
      <c r="J156" s="257"/>
      <c r="K156" s="257"/>
      <c r="L156" s="257"/>
      <c r="M156" s="258"/>
    </row>
    <row r="157" spans="1:13" x14ac:dyDescent="0.25">
      <c r="A157" s="356"/>
      <c r="B157" s="353"/>
      <c r="C157" s="13" t="s">
        <v>1</v>
      </c>
      <c r="D157" s="210" t="s">
        <v>57</v>
      </c>
      <c r="E157" s="211" t="s">
        <v>513</v>
      </c>
      <c r="F157" s="256" t="s">
        <v>627</v>
      </c>
      <c r="G157" s="257"/>
      <c r="H157" s="257"/>
      <c r="I157" s="257"/>
      <c r="J157" s="257"/>
      <c r="K157" s="257"/>
      <c r="L157" s="257"/>
      <c r="M157" s="258"/>
    </row>
    <row r="158" spans="1:13" x14ac:dyDescent="0.25">
      <c r="A158" s="356"/>
      <c r="B158" s="353"/>
      <c r="C158" s="13" t="s">
        <v>26</v>
      </c>
      <c r="D158" s="210">
        <v>7.5999999999999998E-2</v>
      </c>
      <c r="E158" s="211" t="s">
        <v>32</v>
      </c>
      <c r="F158" s="256" t="s">
        <v>683</v>
      </c>
      <c r="G158" s="257"/>
      <c r="H158" s="257"/>
      <c r="I158" s="257"/>
      <c r="J158" s="257"/>
      <c r="K158" s="257"/>
      <c r="L158" s="257"/>
      <c r="M158" s="258"/>
    </row>
    <row r="159" spans="1:13" x14ac:dyDescent="0.25">
      <c r="A159" s="356"/>
      <c r="B159" s="353"/>
      <c r="C159" s="13" t="s">
        <v>7</v>
      </c>
      <c r="D159" s="212">
        <v>6.2</v>
      </c>
      <c r="E159" s="211" t="s">
        <v>32</v>
      </c>
      <c r="F159" s="256" t="s">
        <v>701</v>
      </c>
      <c r="G159" s="257"/>
      <c r="H159" s="257"/>
      <c r="I159" s="257"/>
      <c r="J159" s="257"/>
      <c r="K159" s="257"/>
      <c r="L159" s="257"/>
      <c r="M159" s="258"/>
    </row>
    <row r="160" spans="1:13" x14ac:dyDescent="0.25">
      <c r="A160" s="356"/>
      <c r="B160" s="353"/>
      <c r="C160" s="13" t="s">
        <v>97</v>
      </c>
      <c r="D160" s="212">
        <v>0.1</v>
      </c>
      <c r="E160" s="211" t="s">
        <v>32</v>
      </c>
      <c r="F160" s="256" t="s">
        <v>763</v>
      </c>
      <c r="G160" s="257"/>
      <c r="H160" s="257"/>
      <c r="I160" s="257"/>
      <c r="J160" s="257"/>
      <c r="K160" s="257"/>
      <c r="L160" s="257"/>
      <c r="M160" s="258"/>
    </row>
    <row r="161" spans="1:13" x14ac:dyDescent="0.25">
      <c r="A161" s="356"/>
      <c r="B161" s="353"/>
      <c r="C161" s="13" t="s">
        <v>131</v>
      </c>
      <c r="D161" s="210">
        <v>0.1</v>
      </c>
      <c r="E161" s="211" t="s">
        <v>32</v>
      </c>
      <c r="F161" s="256" t="s">
        <v>766</v>
      </c>
      <c r="G161" s="257"/>
      <c r="H161" s="257"/>
      <c r="I161" s="257"/>
      <c r="J161" s="257"/>
      <c r="K161" s="257"/>
      <c r="L161" s="257"/>
      <c r="M161" s="258"/>
    </row>
    <row r="162" spans="1:13" x14ac:dyDescent="0.25">
      <c r="A162" s="356"/>
      <c r="B162" s="353"/>
      <c r="C162" s="13" t="s">
        <v>13</v>
      </c>
      <c r="D162" s="213">
        <v>3.5848800000000001</v>
      </c>
      <c r="E162" s="211" t="s">
        <v>32</v>
      </c>
      <c r="F162" s="272" t="s">
        <v>811</v>
      </c>
      <c r="G162" s="273"/>
      <c r="H162" s="273"/>
      <c r="I162" s="273"/>
      <c r="J162" s="273"/>
      <c r="K162" s="273"/>
      <c r="L162" s="273"/>
      <c r="M162" s="274"/>
    </row>
    <row r="163" spans="1:13" ht="30.75" customHeight="1" thickBot="1" x14ac:dyDescent="0.3">
      <c r="A163" s="356"/>
      <c r="B163" s="354"/>
      <c r="C163" s="193" t="s">
        <v>20</v>
      </c>
      <c r="D163" s="214">
        <v>17.027999999999999</v>
      </c>
      <c r="E163" s="215" t="s">
        <v>32</v>
      </c>
      <c r="F163" s="294" t="s">
        <v>411</v>
      </c>
      <c r="G163" s="295"/>
      <c r="H163" s="295"/>
      <c r="I163" s="295"/>
      <c r="J163" s="295"/>
      <c r="K163" s="295"/>
      <c r="L163" s="295"/>
      <c r="M163" s="296"/>
    </row>
    <row r="164" spans="1:13" ht="30.75" customHeight="1" x14ac:dyDescent="0.25">
      <c r="A164" s="356"/>
      <c r="B164" s="352" t="s">
        <v>88</v>
      </c>
      <c r="C164" s="187" t="s">
        <v>7</v>
      </c>
      <c r="D164" s="196">
        <v>0.9</v>
      </c>
      <c r="E164" s="166" t="s">
        <v>700</v>
      </c>
      <c r="F164" s="256" t="s">
        <v>722</v>
      </c>
      <c r="G164" s="257"/>
      <c r="H164" s="257"/>
      <c r="I164" s="257"/>
      <c r="J164" s="257"/>
      <c r="K164" s="257"/>
      <c r="L164" s="257"/>
      <c r="M164" s="258"/>
    </row>
    <row r="165" spans="1:13" x14ac:dyDescent="0.25">
      <c r="A165" s="356"/>
      <c r="B165" s="353"/>
      <c r="C165" s="13" t="s">
        <v>23</v>
      </c>
      <c r="D165" s="196" t="s">
        <v>57</v>
      </c>
      <c r="E165" s="166" t="s">
        <v>513</v>
      </c>
      <c r="F165" s="256" t="s">
        <v>458</v>
      </c>
      <c r="G165" s="257"/>
      <c r="H165" s="257"/>
      <c r="I165" s="257"/>
      <c r="J165" s="257"/>
      <c r="K165" s="257"/>
      <c r="L165" s="257"/>
      <c r="M165" s="258"/>
    </row>
    <row r="166" spans="1:13" ht="30" customHeight="1" x14ac:dyDescent="0.25">
      <c r="A166" s="356"/>
      <c r="B166" s="353"/>
      <c r="C166" s="13" t="s">
        <v>14</v>
      </c>
      <c r="D166" s="216">
        <v>1.7600000000000001E-2</v>
      </c>
      <c r="E166" s="166" t="s">
        <v>513</v>
      </c>
      <c r="F166" s="256" t="s">
        <v>563</v>
      </c>
      <c r="G166" s="257"/>
      <c r="H166" s="257"/>
      <c r="I166" s="257"/>
      <c r="J166" s="257"/>
      <c r="K166" s="257"/>
      <c r="L166" s="257"/>
      <c r="M166" s="258"/>
    </row>
    <row r="167" spans="1:13" x14ac:dyDescent="0.25">
      <c r="A167" s="356"/>
      <c r="B167" s="353"/>
      <c r="C167" s="13" t="s">
        <v>1</v>
      </c>
      <c r="D167" s="216">
        <v>0.23100000000000001</v>
      </c>
      <c r="E167" s="166" t="s">
        <v>32</v>
      </c>
      <c r="F167" s="256" t="s">
        <v>611</v>
      </c>
      <c r="G167" s="257"/>
      <c r="H167" s="257"/>
      <c r="I167" s="257"/>
      <c r="J167" s="257"/>
      <c r="K167" s="257"/>
      <c r="L167" s="257"/>
      <c r="M167" s="258"/>
    </row>
    <row r="168" spans="1:13" ht="15.75" thickBot="1" x14ac:dyDescent="0.3">
      <c r="A168" s="356"/>
      <c r="B168" s="353"/>
      <c r="C168" s="13" t="s">
        <v>18</v>
      </c>
      <c r="D168" s="87">
        <v>3.0599999999999999E-2</v>
      </c>
      <c r="E168" s="166" t="s">
        <v>32</v>
      </c>
      <c r="F168" s="256" t="s">
        <v>468</v>
      </c>
      <c r="G168" s="257"/>
      <c r="H168" s="257"/>
      <c r="I168" s="257"/>
      <c r="J168" s="257"/>
      <c r="K168" s="257"/>
      <c r="L168" s="257"/>
      <c r="M168" s="258"/>
    </row>
    <row r="169" spans="1:13" ht="15" customHeight="1" x14ac:dyDescent="0.25">
      <c r="A169" s="356"/>
      <c r="B169" s="352" t="s">
        <v>178</v>
      </c>
      <c r="C169" s="187" t="s">
        <v>22</v>
      </c>
      <c r="D169" s="209">
        <v>141</v>
      </c>
      <c r="E169" s="195" t="s">
        <v>32</v>
      </c>
      <c r="F169" s="253" t="s">
        <v>530</v>
      </c>
      <c r="G169" s="254"/>
      <c r="H169" s="254"/>
      <c r="I169" s="254"/>
      <c r="J169" s="254"/>
      <c r="K169" s="254"/>
      <c r="L169" s="254"/>
      <c r="M169" s="255"/>
    </row>
    <row r="170" spans="1:13" x14ac:dyDescent="0.25">
      <c r="A170" s="356"/>
      <c r="B170" s="353"/>
      <c r="C170" s="13" t="s">
        <v>17</v>
      </c>
      <c r="D170" s="87" t="s">
        <v>57</v>
      </c>
      <c r="E170" s="166" t="s">
        <v>32</v>
      </c>
      <c r="F170" s="268" t="s">
        <v>278</v>
      </c>
      <c r="G170" s="269"/>
      <c r="H170" s="269"/>
      <c r="I170" s="269"/>
      <c r="J170" s="269"/>
      <c r="K170" s="269"/>
      <c r="L170" s="269"/>
      <c r="M170" s="270"/>
    </row>
    <row r="171" spans="1:13" ht="30.75" customHeight="1" x14ac:dyDescent="0.25">
      <c r="A171" s="356"/>
      <c r="B171" s="353"/>
      <c r="C171" s="13" t="s">
        <v>131</v>
      </c>
      <c r="D171" s="210" t="s">
        <v>32</v>
      </c>
      <c r="E171" s="120" t="s">
        <v>451</v>
      </c>
      <c r="F171" s="262" t="s">
        <v>764</v>
      </c>
      <c r="G171" s="300"/>
      <c r="H171" s="300"/>
      <c r="I171" s="300"/>
      <c r="J171" s="300"/>
      <c r="K171" s="300"/>
      <c r="L171" s="300"/>
      <c r="M171" s="264"/>
    </row>
    <row r="172" spans="1:13" x14ac:dyDescent="0.25">
      <c r="A172" s="356"/>
      <c r="B172" s="353"/>
      <c r="C172" s="13" t="s">
        <v>14</v>
      </c>
      <c r="D172" s="217">
        <v>3.0999999999999999E-3</v>
      </c>
      <c r="E172" s="211" t="s">
        <v>32</v>
      </c>
      <c r="F172" s="272" t="s">
        <v>562</v>
      </c>
      <c r="G172" s="275"/>
      <c r="H172" s="275"/>
      <c r="I172" s="275"/>
      <c r="J172" s="275"/>
      <c r="K172" s="275"/>
      <c r="L172" s="275"/>
      <c r="M172" s="274"/>
    </row>
    <row r="173" spans="1:13" x14ac:dyDescent="0.25">
      <c r="A173" s="356"/>
      <c r="B173" s="353"/>
      <c r="C173" s="13" t="s">
        <v>5</v>
      </c>
      <c r="D173" s="217">
        <v>0.3080022</v>
      </c>
      <c r="E173" s="211" t="s">
        <v>32</v>
      </c>
      <c r="F173" s="272" t="s">
        <v>668</v>
      </c>
      <c r="G173" s="275"/>
      <c r="H173" s="275"/>
      <c r="I173" s="275"/>
      <c r="J173" s="275"/>
      <c r="K173" s="275"/>
      <c r="L173" s="275"/>
      <c r="M173" s="274"/>
    </row>
    <row r="174" spans="1:13" ht="30.75" customHeight="1" x14ac:dyDescent="0.25">
      <c r="A174" s="356"/>
      <c r="B174" s="353"/>
      <c r="C174" s="13" t="s">
        <v>7</v>
      </c>
      <c r="D174" s="217" t="s">
        <v>32</v>
      </c>
      <c r="E174" s="211" t="s">
        <v>32</v>
      </c>
      <c r="F174" s="262" t="s">
        <v>725</v>
      </c>
      <c r="G174" s="263"/>
      <c r="H174" s="263"/>
      <c r="I174" s="263"/>
      <c r="J174" s="263"/>
      <c r="K174" s="263"/>
      <c r="L174" s="263"/>
      <c r="M174" s="264"/>
    </row>
    <row r="175" spans="1:13" x14ac:dyDescent="0.25">
      <c r="A175" s="356"/>
      <c r="B175" s="353"/>
      <c r="C175" s="13" t="s">
        <v>9</v>
      </c>
      <c r="D175" s="217" t="s">
        <v>32</v>
      </c>
      <c r="E175" s="218" t="s">
        <v>32</v>
      </c>
      <c r="F175" s="272" t="s">
        <v>773</v>
      </c>
      <c r="G175" s="275"/>
      <c r="H175" s="275"/>
      <c r="I175" s="275"/>
      <c r="J175" s="275"/>
      <c r="K175" s="275"/>
      <c r="L175" s="275"/>
      <c r="M175" s="274"/>
    </row>
    <row r="176" spans="1:13" x14ac:dyDescent="0.25">
      <c r="A176" s="356"/>
      <c r="B176" s="353"/>
      <c r="C176" s="13" t="s">
        <v>2</v>
      </c>
      <c r="D176" s="217" t="s">
        <v>57</v>
      </c>
      <c r="E176" s="218" t="s">
        <v>32</v>
      </c>
      <c r="F176" s="256" t="s">
        <v>799</v>
      </c>
      <c r="G176" s="257"/>
      <c r="H176" s="257"/>
      <c r="I176" s="257"/>
      <c r="J176" s="257"/>
      <c r="K176" s="257"/>
      <c r="L176" s="257"/>
      <c r="M176" s="258"/>
    </row>
    <row r="177" spans="1:13" ht="31.5" customHeight="1" thickBot="1" x14ac:dyDescent="0.3">
      <c r="A177" s="357"/>
      <c r="B177" s="354"/>
      <c r="C177" s="193" t="s">
        <v>29</v>
      </c>
      <c r="D177" s="87" t="s">
        <v>57</v>
      </c>
      <c r="E177" s="166" t="s">
        <v>451</v>
      </c>
      <c r="F177" s="259" t="s">
        <v>804</v>
      </c>
      <c r="G177" s="260"/>
      <c r="H177" s="260"/>
      <c r="I177" s="260"/>
      <c r="J177" s="260"/>
      <c r="K177" s="260"/>
      <c r="L177" s="260"/>
      <c r="M177" s="261"/>
    </row>
    <row r="178" spans="1:13" ht="15" customHeight="1" x14ac:dyDescent="0.25">
      <c r="A178" s="355" t="s">
        <v>190</v>
      </c>
      <c r="B178" s="352" t="s">
        <v>39</v>
      </c>
      <c r="C178" s="219" t="s">
        <v>1</v>
      </c>
      <c r="D178" s="220" t="s">
        <v>57</v>
      </c>
      <c r="E178" s="189" t="s">
        <v>451</v>
      </c>
      <c r="F178" s="301" t="s">
        <v>607</v>
      </c>
      <c r="G178" s="302"/>
      <c r="H178" s="302"/>
      <c r="I178" s="302"/>
      <c r="J178" s="302"/>
      <c r="K178" s="302"/>
      <c r="L178" s="302"/>
      <c r="M178" s="303"/>
    </row>
    <row r="179" spans="1:13" x14ac:dyDescent="0.25">
      <c r="A179" s="356"/>
      <c r="B179" s="353"/>
      <c r="C179" s="13" t="s">
        <v>2</v>
      </c>
      <c r="D179" s="221" t="s">
        <v>57</v>
      </c>
      <c r="E179" s="206" t="s">
        <v>32</v>
      </c>
      <c r="F179" s="256" t="s">
        <v>46</v>
      </c>
      <c r="G179" s="257"/>
      <c r="H179" s="257"/>
      <c r="I179" s="257"/>
      <c r="J179" s="257"/>
      <c r="K179" s="257"/>
      <c r="L179" s="257"/>
      <c r="M179" s="258"/>
    </row>
    <row r="180" spans="1:13" x14ac:dyDescent="0.25">
      <c r="A180" s="356"/>
      <c r="B180" s="353"/>
      <c r="C180" s="222" t="s">
        <v>5</v>
      </c>
      <c r="D180" s="223">
        <v>0.67</v>
      </c>
      <c r="E180" s="224" t="s">
        <v>503</v>
      </c>
      <c r="F180" s="304" t="s">
        <v>658</v>
      </c>
      <c r="G180" s="305"/>
      <c r="H180" s="305"/>
      <c r="I180" s="305"/>
      <c r="J180" s="305"/>
      <c r="K180" s="305"/>
      <c r="L180" s="305"/>
      <c r="M180" s="306"/>
    </row>
    <row r="181" spans="1:13" x14ac:dyDescent="0.25">
      <c r="A181" s="356"/>
      <c r="B181" s="353"/>
      <c r="C181" s="13" t="s">
        <v>8</v>
      </c>
      <c r="D181" s="225">
        <v>52.5</v>
      </c>
      <c r="E181" s="166" t="s">
        <v>750</v>
      </c>
      <c r="F181" s="256" t="s">
        <v>356</v>
      </c>
      <c r="G181" s="257"/>
      <c r="H181" s="257"/>
      <c r="I181" s="257"/>
      <c r="J181" s="257"/>
      <c r="K181" s="257"/>
      <c r="L181" s="257"/>
      <c r="M181" s="258"/>
    </row>
    <row r="182" spans="1:13" x14ac:dyDescent="0.25">
      <c r="A182" s="356"/>
      <c r="B182" s="353"/>
      <c r="C182" s="13" t="s">
        <v>9</v>
      </c>
      <c r="D182" s="181" t="s">
        <v>32</v>
      </c>
      <c r="E182" s="166" t="s">
        <v>513</v>
      </c>
      <c r="F182" s="256" t="s">
        <v>101</v>
      </c>
      <c r="G182" s="257"/>
      <c r="H182" s="257"/>
      <c r="I182" s="257"/>
      <c r="J182" s="257"/>
      <c r="K182" s="257"/>
      <c r="L182" s="257"/>
      <c r="M182" s="258"/>
    </row>
    <row r="183" spans="1:13" x14ac:dyDescent="0.25">
      <c r="A183" s="356"/>
      <c r="B183" s="353"/>
      <c r="C183" s="13" t="s">
        <v>15</v>
      </c>
      <c r="D183" s="181" t="s">
        <v>57</v>
      </c>
      <c r="E183" s="166" t="s">
        <v>32</v>
      </c>
      <c r="F183" s="256" t="s">
        <v>224</v>
      </c>
      <c r="G183" s="257"/>
      <c r="H183" s="257"/>
      <c r="I183" s="257"/>
      <c r="J183" s="257"/>
      <c r="K183" s="257"/>
      <c r="L183" s="257"/>
      <c r="M183" s="258"/>
    </row>
    <row r="184" spans="1:13" x14ac:dyDescent="0.25">
      <c r="A184" s="356"/>
      <c r="B184" s="353"/>
      <c r="C184" s="13" t="s">
        <v>17</v>
      </c>
      <c r="D184" s="181" t="s">
        <v>57</v>
      </c>
      <c r="E184" s="166" t="s">
        <v>451</v>
      </c>
      <c r="F184" s="256" t="s">
        <v>130</v>
      </c>
      <c r="G184" s="257"/>
      <c r="H184" s="257"/>
      <c r="I184" s="257"/>
      <c r="J184" s="257"/>
      <c r="K184" s="257"/>
      <c r="L184" s="257"/>
      <c r="M184" s="258"/>
    </row>
    <row r="185" spans="1:13" x14ac:dyDescent="0.25">
      <c r="A185" s="356"/>
      <c r="B185" s="353"/>
      <c r="C185" s="13" t="s">
        <v>29</v>
      </c>
      <c r="D185" s="181" t="s">
        <v>57</v>
      </c>
      <c r="E185" s="166" t="s">
        <v>451</v>
      </c>
      <c r="F185" s="256" t="s">
        <v>132</v>
      </c>
      <c r="G185" s="257"/>
      <c r="H185" s="257"/>
      <c r="I185" s="257"/>
      <c r="J185" s="257"/>
      <c r="K185" s="257"/>
      <c r="L185" s="257"/>
      <c r="M185" s="258"/>
    </row>
    <row r="186" spans="1:13" x14ac:dyDescent="0.25">
      <c r="A186" s="356"/>
      <c r="B186" s="353"/>
      <c r="C186" s="13" t="s">
        <v>97</v>
      </c>
      <c r="D186" s="181" t="s">
        <v>32</v>
      </c>
      <c r="E186" s="166" t="s">
        <v>32</v>
      </c>
      <c r="F186" s="256" t="s">
        <v>164</v>
      </c>
      <c r="G186" s="257"/>
      <c r="H186" s="257"/>
      <c r="I186" s="257"/>
      <c r="J186" s="257"/>
      <c r="K186" s="257"/>
      <c r="L186" s="257"/>
      <c r="M186" s="258"/>
    </row>
    <row r="187" spans="1:13" x14ac:dyDescent="0.25">
      <c r="A187" s="356"/>
      <c r="B187" s="353"/>
      <c r="C187" s="13" t="s">
        <v>131</v>
      </c>
      <c r="D187" s="181">
        <v>3.5000000000000003E-2</v>
      </c>
      <c r="E187" s="166" t="s">
        <v>32</v>
      </c>
      <c r="F187" s="256" t="s">
        <v>869</v>
      </c>
      <c r="G187" s="257"/>
      <c r="H187" s="257"/>
      <c r="I187" s="257"/>
      <c r="J187" s="257"/>
      <c r="K187" s="257"/>
      <c r="L187" s="257"/>
      <c r="M187" s="258"/>
    </row>
    <row r="188" spans="1:13" x14ac:dyDescent="0.25">
      <c r="A188" s="356"/>
      <c r="B188" s="353"/>
      <c r="C188" s="13" t="s">
        <v>13</v>
      </c>
      <c r="D188" s="226" t="s">
        <v>57</v>
      </c>
      <c r="E188" s="166" t="s">
        <v>451</v>
      </c>
      <c r="F188" s="256" t="s">
        <v>143</v>
      </c>
      <c r="G188" s="257"/>
      <c r="H188" s="257"/>
      <c r="I188" s="257"/>
      <c r="J188" s="257"/>
      <c r="K188" s="257"/>
      <c r="L188" s="257"/>
      <c r="M188" s="258"/>
    </row>
    <row r="189" spans="1:13" x14ac:dyDescent="0.25">
      <c r="A189" s="356"/>
      <c r="B189" s="353"/>
      <c r="C189" s="13" t="s">
        <v>23</v>
      </c>
      <c r="D189" s="181" t="s">
        <v>57</v>
      </c>
      <c r="E189" s="166" t="s">
        <v>32</v>
      </c>
      <c r="F189" s="256" t="s">
        <v>168</v>
      </c>
      <c r="G189" s="257"/>
      <c r="H189" s="257"/>
      <c r="I189" s="257"/>
      <c r="J189" s="257"/>
      <c r="K189" s="257"/>
      <c r="L189" s="257"/>
      <c r="M189" s="258"/>
    </row>
    <row r="190" spans="1:13" x14ac:dyDescent="0.25">
      <c r="A190" s="356"/>
      <c r="B190" s="353"/>
      <c r="C190" s="13" t="s">
        <v>10</v>
      </c>
      <c r="D190" s="227">
        <v>0.14412997903563943</v>
      </c>
      <c r="E190" s="166" t="s">
        <v>451</v>
      </c>
      <c r="F190" s="256" t="s">
        <v>265</v>
      </c>
      <c r="G190" s="257"/>
      <c r="H190" s="257"/>
      <c r="I190" s="257"/>
      <c r="J190" s="257"/>
      <c r="K190" s="257"/>
      <c r="L190" s="257"/>
      <c r="M190" s="258"/>
    </row>
    <row r="191" spans="1:13" x14ac:dyDescent="0.25">
      <c r="A191" s="356"/>
      <c r="B191" s="353"/>
      <c r="C191" s="13" t="s">
        <v>11</v>
      </c>
      <c r="D191" s="225">
        <v>0.9</v>
      </c>
      <c r="E191" s="166" t="s">
        <v>513</v>
      </c>
      <c r="F191" s="313" t="s">
        <v>520</v>
      </c>
      <c r="G191" s="314"/>
      <c r="H191" s="314"/>
      <c r="I191" s="314"/>
      <c r="J191" s="314"/>
      <c r="K191" s="314"/>
      <c r="L191" s="314"/>
      <c r="M191" s="315"/>
    </row>
    <row r="192" spans="1:13" x14ac:dyDescent="0.25">
      <c r="A192" s="356"/>
      <c r="B192" s="353"/>
      <c r="C192" s="13" t="s">
        <v>16</v>
      </c>
      <c r="D192" s="228" t="s">
        <v>32</v>
      </c>
      <c r="E192" s="166" t="s">
        <v>32</v>
      </c>
      <c r="F192" s="313" t="s">
        <v>367</v>
      </c>
      <c r="G192" s="314"/>
      <c r="H192" s="314"/>
      <c r="I192" s="314"/>
      <c r="J192" s="314"/>
      <c r="K192" s="314"/>
      <c r="L192" s="314"/>
      <c r="M192" s="315"/>
    </row>
    <row r="193" spans="1:13" x14ac:dyDescent="0.25">
      <c r="A193" s="356"/>
      <c r="B193" s="353"/>
      <c r="C193" s="13" t="s">
        <v>6</v>
      </c>
      <c r="D193" s="228" t="s">
        <v>57</v>
      </c>
      <c r="E193" s="166" t="s">
        <v>502</v>
      </c>
      <c r="F193" s="313" t="s">
        <v>493</v>
      </c>
      <c r="G193" s="314"/>
      <c r="H193" s="314"/>
      <c r="I193" s="314"/>
      <c r="J193" s="314"/>
      <c r="K193" s="314"/>
      <c r="L193" s="314"/>
      <c r="M193" s="315"/>
    </row>
    <row r="194" spans="1:13" x14ac:dyDescent="0.25">
      <c r="A194" s="356"/>
      <c r="B194" s="353"/>
      <c r="C194" s="13" t="s">
        <v>26</v>
      </c>
      <c r="D194" s="228" t="s">
        <v>57</v>
      </c>
      <c r="E194" s="166" t="s">
        <v>513</v>
      </c>
      <c r="F194" s="307" t="s">
        <v>897</v>
      </c>
      <c r="G194" s="308"/>
      <c r="H194" s="308"/>
      <c r="I194" s="308"/>
      <c r="J194" s="308"/>
      <c r="K194" s="308"/>
      <c r="L194" s="308"/>
      <c r="M194" s="309"/>
    </row>
    <row r="195" spans="1:13" x14ac:dyDescent="0.25">
      <c r="A195" s="356"/>
      <c r="B195" s="353"/>
      <c r="C195" s="13" t="s">
        <v>4</v>
      </c>
      <c r="D195" s="228" t="s">
        <v>57</v>
      </c>
      <c r="E195" s="166" t="s">
        <v>528</v>
      </c>
      <c r="F195" s="256" t="s">
        <v>784</v>
      </c>
      <c r="G195" s="257"/>
      <c r="H195" s="257"/>
      <c r="I195" s="257"/>
      <c r="J195" s="257"/>
      <c r="K195" s="257"/>
      <c r="L195" s="257"/>
      <c r="M195" s="258"/>
    </row>
    <row r="196" spans="1:13" ht="15.75" thickBot="1" x14ac:dyDescent="0.3">
      <c r="A196" s="356"/>
      <c r="B196" s="353"/>
      <c r="C196" s="193" t="s">
        <v>20</v>
      </c>
      <c r="D196" s="229" t="s">
        <v>57</v>
      </c>
      <c r="E196" s="194" t="s">
        <v>667</v>
      </c>
      <c r="F196" s="259" t="s">
        <v>870</v>
      </c>
      <c r="G196" s="260"/>
      <c r="H196" s="260"/>
      <c r="I196" s="260"/>
      <c r="J196" s="260"/>
      <c r="K196" s="260"/>
      <c r="L196" s="260"/>
      <c r="M196" s="261"/>
    </row>
    <row r="197" spans="1:13" ht="31.5" customHeight="1" x14ac:dyDescent="0.25">
      <c r="A197" s="356" t="s">
        <v>888</v>
      </c>
      <c r="B197" s="352" t="s">
        <v>40</v>
      </c>
      <c r="C197" s="219" t="s">
        <v>1</v>
      </c>
      <c r="D197" s="230" t="s">
        <v>57</v>
      </c>
      <c r="E197" s="206" t="s">
        <v>451</v>
      </c>
      <c r="F197" s="310" t="s">
        <v>606</v>
      </c>
      <c r="G197" s="311"/>
      <c r="H197" s="311"/>
      <c r="I197" s="311"/>
      <c r="J197" s="311"/>
      <c r="K197" s="311"/>
      <c r="L197" s="311"/>
      <c r="M197" s="312"/>
    </row>
    <row r="198" spans="1:13" ht="30.75" customHeight="1" x14ac:dyDescent="0.25">
      <c r="A198" s="356"/>
      <c r="B198" s="353"/>
      <c r="C198" s="13" t="s">
        <v>2</v>
      </c>
      <c r="D198" s="205" t="s">
        <v>57</v>
      </c>
      <c r="E198" s="206" t="s">
        <v>32</v>
      </c>
      <c r="F198" s="256" t="s">
        <v>796</v>
      </c>
      <c r="G198" s="257"/>
      <c r="H198" s="257"/>
      <c r="I198" s="257"/>
      <c r="J198" s="257"/>
      <c r="K198" s="257"/>
      <c r="L198" s="257"/>
      <c r="M198" s="258"/>
    </row>
    <row r="199" spans="1:13" ht="29.25" customHeight="1" x14ac:dyDescent="0.25">
      <c r="A199" s="356"/>
      <c r="B199" s="353"/>
      <c r="C199" s="13" t="s">
        <v>3</v>
      </c>
      <c r="D199" s="87" t="s">
        <v>57</v>
      </c>
      <c r="E199" s="166" t="s">
        <v>451</v>
      </c>
      <c r="F199" s="256" t="s">
        <v>555</v>
      </c>
      <c r="G199" s="257"/>
      <c r="H199" s="257"/>
      <c r="I199" s="257"/>
      <c r="J199" s="257"/>
      <c r="K199" s="257"/>
      <c r="L199" s="257"/>
      <c r="M199" s="258"/>
    </row>
    <row r="200" spans="1:13" x14ac:dyDescent="0.25">
      <c r="A200" s="356"/>
      <c r="B200" s="353"/>
      <c r="C200" s="13" t="s">
        <v>22</v>
      </c>
      <c r="D200" s="87" t="s">
        <v>57</v>
      </c>
      <c r="E200" s="166" t="s">
        <v>503</v>
      </c>
      <c r="F200" s="256" t="s">
        <v>534</v>
      </c>
      <c r="G200" s="257"/>
      <c r="H200" s="257"/>
      <c r="I200" s="257"/>
      <c r="J200" s="257"/>
      <c r="K200" s="257"/>
      <c r="L200" s="257"/>
      <c r="M200" s="258"/>
    </row>
    <row r="201" spans="1:13" x14ac:dyDescent="0.25">
      <c r="A201" s="356"/>
      <c r="B201" s="353"/>
      <c r="C201" s="13" t="s">
        <v>5</v>
      </c>
      <c r="D201" s="87" t="s">
        <v>57</v>
      </c>
      <c r="E201" s="166" t="s">
        <v>609</v>
      </c>
      <c r="F201" s="256" t="s">
        <v>655</v>
      </c>
      <c r="G201" s="257"/>
      <c r="H201" s="257"/>
      <c r="I201" s="257"/>
      <c r="J201" s="257"/>
      <c r="K201" s="257"/>
      <c r="L201" s="257"/>
      <c r="M201" s="258"/>
    </row>
    <row r="202" spans="1:13" x14ac:dyDescent="0.25">
      <c r="A202" s="356"/>
      <c r="B202" s="353"/>
      <c r="C202" s="13" t="s">
        <v>6</v>
      </c>
      <c r="D202" s="87" t="s">
        <v>57</v>
      </c>
      <c r="E202" s="166" t="s">
        <v>502</v>
      </c>
      <c r="F202" s="256" t="s">
        <v>492</v>
      </c>
      <c r="G202" s="257"/>
      <c r="H202" s="257"/>
      <c r="I202" s="257"/>
      <c r="J202" s="257"/>
      <c r="K202" s="257"/>
      <c r="L202" s="257"/>
      <c r="M202" s="258"/>
    </row>
    <row r="203" spans="1:13" x14ac:dyDescent="0.25">
      <c r="A203" s="356"/>
      <c r="B203" s="353"/>
      <c r="C203" s="13" t="s">
        <v>8</v>
      </c>
      <c r="D203" s="87" t="s">
        <v>57</v>
      </c>
      <c r="E203" s="166" t="s">
        <v>750</v>
      </c>
      <c r="F203" s="256" t="s">
        <v>356</v>
      </c>
      <c r="G203" s="257"/>
      <c r="H203" s="257"/>
      <c r="I203" s="257"/>
      <c r="J203" s="257"/>
      <c r="K203" s="257"/>
      <c r="L203" s="257"/>
      <c r="M203" s="258"/>
    </row>
    <row r="204" spans="1:13" x14ac:dyDescent="0.25">
      <c r="A204" s="356"/>
      <c r="B204" s="353"/>
      <c r="C204" s="13" t="s">
        <v>9</v>
      </c>
      <c r="D204" s="87" t="s">
        <v>32</v>
      </c>
      <c r="E204" s="166" t="s">
        <v>451</v>
      </c>
      <c r="F204" s="256" t="s">
        <v>871</v>
      </c>
      <c r="G204" s="257"/>
      <c r="H204" s="257"/>
      <c r="I204" s="257"/>
      <c r="J204" s="257"/>
      <c r="K204" s="257"/>
      <c r="L204" s="257"/>
      <c r="M204" s="258"/>
    </row>
    <row r="205" spans="1:13" ht="30" customHeight="1" x14ac:dyDescent="0.25">
      <c r="A205" s="356"/>
      <c r="B205" s="353"/>
      <c r="C205" s="13" t="s">
        <v>15</v>
      </c>
      <c r="D205" s="201">
        <v>6.2</v>
      </c>
      <c r="E205" s="166" t="s">
        <v>451</v>
      </c>
      <c r="F205" s="256" t="s">
        <v>126</v>
      </c>
      <c r="G205" s="257"/>
      <c r="H205" s="257"/>
      <c r="I205" s="257"/>
      <c r="J205" s="257"/>
      <c r="K205" s="257"/>
      <c r="L205" s="257"/>
      <c r="M205" s="258"/>
    </row>
    <row r="206" spans="1:13" x14ac:dyDescent="0.25">
      <c r="A206" s="356"/>
      <c r="B206" s="353"/>
      <c r="C206" s="13" t="s">
        <v>29</v>
      </c>
      <c r="D206" s="201">
        <v>0.35</v>
      </c>
      <c r="E206" s="166" t="s">
        <v>451</v>
      </c>
      <c r="F206" s="256" t="s">
        <v>181</v>
      </c>
      <c r="G206" s="257"/>
      <c r="H206" s="257"/>
      <c r="I206" s="257"/>
      <c r="J206" s="257"/>
      <c r="K206" s="257"/>
      <c r="L206" s="257"/>
      <c r="M206" s="258"/>
    </row>
    <row r="207" spans="1:13" x14ac:dyDescent="0.25">
      <c r="A207" s="356"/>
      <c r="B207" s="353"/>
      <c r="C207" s="13" t="s">
        <v>97</v>
      </c>
      <c r="D207" s="87" t="s">
        <v>32</v>
      </c>
      <c r="E207" s="166" t="s">
        <v>451</v>
      </c>
      <c r="F207" s="256" t="s">
        <v>166</v>
      </c>
      <c r="G207" s="257"/>
      <c r="H207" s="257"/>
      <c r="I207" s="257"/>
      <c r="J207" s="257"/>
      <c r="K207" s="257"/>
      <c r="L207" s="257"/>
      <c r="M207" s="258"/>
    </row>
    <row r="208" spans="1:13" x14ac:dyDescent="0.25">
      <c r="A208" s="356"/>
      <c r="B208" s="353"/>
      <c r="C208" s="13" t="s">
        <v>26</v>
      </c>
      <c r="D208" s="87">
        <v>7.0000000000000001E-3</v>
      </c>
      <c r="E208" s="166" t="s">
        <v>451</v>
      </c>
      <c r="F208" s="256" t="s">
        <v>676</v>
      </c>
      <c r="G208" s="257"/>
      <c r="H208" s="257"/>
      <c r="I208" s="257"/>
      <c r="J208" s="257"/>
      <c r="K208" s="257"/>
      <c r="L208" s="257"/>
      <c r="M208" s="258"/>
    </row>
    <row r="209" spans="1:13" x14ac:dyDescent="0.25">
      <c r="A209" s="356"/>
      <c r="B209" s="353"/>
      <c r="C209" s="13" t="s">
        <v>12</v>
      </c>
      <c r="D209" s="87">
        <v>3.45</v>
      </c>
      <c r="E209" s="166" t="s">
        <v>32</v>
      </c>
      <c r="F209" s="256" t="s">
        <v>154</v>
      </c>
      <c r="G209" s="257"/>
      <c r="H209" s="257"/>
      <c r="I209" s="257"/>
      <c r="J209" s="257"/>
      <c r="K209" s="257"/>
      <c r="L209" s="257"/>
      <c r="M209" s="258"/>
    </row>
    <row r="210" spans="1:13" x14ac:dyDescent="0.25">
      <c r="A210" s="356"/>
      <c r="B210" s="353"/>
      <c r="C210" s="13" t="s">
        <v>23</v>
      </c>
      <c r="D210" s="87" t="s">
        <v>57</v>
      </c>
      <c r="E210" s="166" t="s">
        <v>32</v>
      </c>
      <c r="F210" s="256" t="s">
        <v>168</v>
      </c>
      <c r="G210" s="257"/>
      <c r="H210" s="257"/>
      <c r="I210" s="257"/>
      <c r="J210" s="257"/>
      <c r="K210" s="257"/>
      <c r="L210" s="257"/>
      <c r="M210" s="258"/>
    </row>
    <row r="211" spans="1:13" x14ac:dyDescent="0.25">
      <c r="A211" s="356"/>
      <c r="B211" s="353"/>
      <c r="C211" s="13" t="s">
        <v>16</v>
      </c>
      <c r="D211" s="210" t="s">
        <v>32</v>
      </c>
      <c r="E211" s="211" t="s">
        <v>700</v>
      </c>
      <c r="F211" s="256" t="s">
        <v>187</v>
      </c>
      <c r="G211" s="257"/>
      <c r="H211" s="257"/>
      <c r="I211" s="257"/>
      <c r="J211" s="257"/>
      <c r="K211" s="257"/>
      <c r="L211" s="257"/>
      <c r="M211" s="258"/>
    </row>
    <row r="212" spans="1:13" x14ac:dyDescent="0.25">
      <c r="A212" s="356"/>
      <c r="B212" s="353"/>
      <c r="C212" s="13" t="s">
        <v>18</v>
      </c>
      <c r="D212" s="210">
        <v>0.24299999999999999</v>
      </c>
      <c r="E212" s="211" t="s">
        <v>513</v>
      </c>
      <c r="F212" s="262" t="s">
        <v>466</v>
      </c>
      <c r="G212" s="263"/>
      <c r="H212" s="263"/>
      <c r="I212" s="263"/>
      <c r="J212" s="263"/>
      <c r="K212" s="263"/>
      <c r="L212" s="263"/>
      <c r="M212" s="264"/>
    </row>
    <row r="213" spans="1:13" x14ac:dyDescent="0.25">
      <c r="A213" s="356"/>
      <c r="B213" s="353"/>
      <c r="C213" s="13" t="s">
        <v>17</v>
      </c>
      <c r="D213" s="87" t="s">
        <v>57</v>
      </c>
      <c r="E213" s="166" t="s">
        <v>513</v>
      </c>
      <c r="F213" s="256" t="s">
        <v>293</v>
      </c>
      <c r="G213" s="257"/>
      <c r="H213" s="257"/>
      <c r="I213" s="257"/>
      <c r="J213" s="257"/>
      <c r="K213" s="257"/>
      <c r="L213" s="257"/>
      <c r="M213" s="258"/>
    </row>
    <row r="214" spans="1:13" x14ac:dyDescent="0.25">
      <c r="A214" s="356"/>
      <c r="B214" s="353"/>
      <c r="C214" s="13" t="s">
        <v>10</v>
      </c>
      <c r="D214" s="210" t="s">
        <v>32</v>
      </c>
      <c r="E214" s="211" t="s">
        <v>451</v>
      </c>
      <c r="F214" s="256" t="s">
        <v>257</v>
      </c>
      <c r="G214" s="257"/>
      <c r="H214" s="257"/>
      <c r="I214" s="257"/>
      <c r="J214" s="257"/>
      <c r="K214" s="257"/>
      <c r="L214" s="257"/>
      <c r="M214" s="258"/>
    </row>
    <row r="215" spans="1:13" x14ac:dyDescent="0.25">
      <c r="A215" s="356"/>
      <c r="B215" s="353"/>
      <c r="C215" s="13" t="s">
        <v>14</v>
      </c>
      <c r="D215" s="212">
        <v>1.1000000000000001</v>
      </c>
      <c r="E215" s="211" t="s">
        <v>32</v>
      </c>
      <c r="F215" s="256" t="s">
        <v>305</v>
      </c>
      <c r="G215" s="257"/>
      <c r="H215" s="257"/>
      <c r="I215" s="257"/>
      <c r="J215" s="257"/>
      <c r="K215" s="257"/>
      <c r="L215" s="257"/>
      <c r="M215" s="258"/>
    </row>
    <row r="216" spans="1:13" x14ac:dyDescent="0.25">
      <c r="A216" s="356"/>
      <c r="B216" s="353"/>
      <c r="C216" s="13" t="s">
        <v>28</v>
      </c>
      <c r="D216" s="112">
        <v>5.8716000000000003E-3</v>
      </c>
      <c r="E216" s="166" t="s">
        <v>32</v>
      </c>
      <c r="F216" s="272" t="s">
        <v>842</v>
      </c>
      <c r="G216" s="273"/>
      <c r="H216" s="273"/>
      <c r="I216" s="273"/>
      <c r="J216" s="273"/>
      <c r="K216" s="273"/>
      <c r="L216" s="273"/>
      <c r="M216" s="274"/>
    </row>
    <row r="217" spans="1:13" ht="63" customHeight="1" x14ac:dyDescent="0.25">
      <c r="A217" s="356"/>
      <c r="B217" s="353"/>
      <c r="C217" s="13" t="s">
        <v>7</v>
      </c>
      <c r="D217" s="87">
        <v>9.5</v>
      </c>
      <c r="E217" s="166" t="s">
        <v>32</v>
      </c>
      <c r="F217" s="262" t="s">
        <v>706</v>
      </c>
      <c r="G217" s="263"/>
      <c r="H217" s="263"/>
      <c r="I217" s="263"/>
      <c r="J217" s="263"/>
      <c r="K217" s="263"/>
      <c r="L217" s="263"/>
      <c r="M217" s="264"/>
    </row>
    <row r="218" spans="1:13" x14ac:dyDescent="0.25">
      <c r="A218" s="356"/>
      <c r="B218" s="353"/>
      <c r="C218" s="13" t="s">
        <v>4</v>
      </c>
      <c r="D218" s="231">
        <v>10</v>
      </c>
      <c r="E218" s="166" t="s">
        <v>528</v>
      </c>
      <c r="F218" s="256" t="s">
        <v>784</v>
      </c>
      <c r="G218" s="257"/>
      <c r="H218" s="257"/>
      <c r="I218" s="257"/>
      <c r="J218" s="257"/>
      <c r="K218" s="257"/>
      <c r="L218" s="257"/>
      <c r="M218" s="258"/>
    </row>
    <row r="219" spans="1:13" x14ac:dyDescent="0.25">
      <c r="A219" s="356"/>
      <c r="B219" s="353"/>
      <c r="C219" s="13" t="s">
        <v>13</v>
      </c>
      <c r="D219" s="232">
        <v>1.19496</v>
      </c>
      <c r="E219" s="166" t="s">
        <v>32</v>
      </c>
      <c r="F219" s="256" t="s">
        <v>151</v>
      </c>
      <c r="G219" s="257"/>
      <c r="H219" s="257"/>
      <c r="I219" s="257"/>
      <c r="J219" s="257"/>
      <c r="K219" s="257"/>
      <c r="L219" s="257"/>
      <c r="M219" s="258"/>
    </row>
    <row r="220" spans="1:13" ht="15.75" thickBot="1" x14ac:dyDescent="0.3">
      <c r="A220" s="356"/>
      <c r="B220" s="354"/>
      <c r="C220" s="193" t="s">
        <v>19</v>
      </c>
      <c r="D220" s="184" t="s">
        <v>32</v>
      </c>
      <c r="E220" s="166" t="s">
        <v>451</v>
      </c>
      <c r="F220" s="285" t="s">
        <v>898</v>
      </c>
      <c r="G220" s="286"/>
      <c r="H220" s="286"/>
      <c r="I220" s="286"/>
      <c r="J220" s="286"/>
      <c r="K220" s="286"/>
      <c r="L220" s="286"/>
      <c r="M220" s="287"/>
    </row>
    <row r="221" spans="1:13" ht="30.75" customHeight="1" x14ac:dyDescent="0.25">
      <c r="A221" s="356"/>
      <c r="B221" s="352" t="s">
        <v>41</v>
      </c>
      <c r="C221" s="187" t="s">
        <v>1</v>
      </c>
      <c r="D221" s="220" t="s">
        <v>57</v>
      </c>
      <c r="E221" s="189" t="s">
        <v>32</v>
      </c>
      <c r="F221" s="253" t="s">
        <v>602</v>
      </c>
      <c r="G221" s="254"/>
      <c r="H221" s="254"/>
      <c r="I221" s="254"/>
      <c r="J221" s="254"/>
      <c r="K221" s="254"/>
      <c r="L221" s="254"/>
      <c r="M221" s="255"/>
    </row>
    <row r="222" spans="1:13" ht="29.25" customHeight="1" x14ac:dyDescent="0.25">
      <c r="A222" s="356"/>
      <c r="B222" s="353"/>
      <c r="C222" s="13" t="s">
        <v>5</v>
      </c>
      <c r="D222" s="227">
        <v>14.114535600000002</v>
      </c>
      <c r="E222" s="166" t="s">
        <v>451</v>
      </c>
      <c r="F222" s="256" t="s">
        <v>656</v>
      </c>
      <c r="G222" s="257"/>
      <c r="H222" s="257"/>
      <c r="I222" s="257"/>
      <c r="J222" s="257"/>
      <c r="K222" s="257"/>
      <c r="L222" s="257"/>
      <c r="M222" s="258"/>
    </row>
    <row r="223" spans="1:13" x14ac:dyDescent="0.25">
      <c r="A223" s="356"/>
      <c r="B223" s="353"/>
      <c r="C223" s="13" t="s">
        <v>6</v>
      </c>
      <c r="D223" s="228" t="s">
        <v>57</v>
      </c>
      <c r="E223" s="166" t="s">
        <v>502</v>
      </c>
      <c r="F223" s="256" t="s">
        <v>82</v>
      </c>
      <c r="G223" s="257"/>
      <c r="H223" s="257"/>
      <c r="I223" s="257"/>
      <c r="J223" s="257"/>
      <c r="K223" s="257"/>
      <c r="L223" s="257"/>
      <c r="M223" s="258"/>
    </row>
    <row r="224" spans="1:13" x14ac:dyDescent="0.25">
      <c r="A224" s="356"/>
      <c r="B224" s="353"/>
      <c r="C224" s="13" t="s">
        <v>8</v>
      </c>
      <c r="D224" s="181" t="s">
        <v>57</v>
      </c>
      <c r="E224" s="166" t="s">
        <v>750</v>
      </c>
      <c r="F224" s="256" t="s">
        <v>358</v>
      </c>
      <c r="G224" s="257"/>
      <c r="H224" s="257"/>
      <c r="I224" s="257"/>
      <c r="J224" s="257"/>
      <c r="K224" s="257"/>
      <c r="L224" s="257"/>
      <c r="M224" s="258"/>
    </row>
    <row r="225" spans="1:13" x14ac:dyDescent="0.25">
      <c r="A225" s="356"/>
      <c r="B225" s="353"/>
      <c r="C225" s="13" t="s">
        <v>9</v>
      </c>
      <c r="D225" s="181">
        <v>0.3</v>
      </c>
      <c r="E225" s="166" t="s">
        <v>32</v>
      </c>
      <c r="F225" s="256" t="s">
        <v>225</v>
      </c>
      <c r="G225" s="257"/>
      <c r="H225" s="257"/>
      <c r="I225" s="257"/>
      <c r="J225" s="257"/>
      <c r="K225" s="257"/>
      <c r="L225" s="257"/>
      <c r="M225" s="258"/>
    </row>
    <row r="226" spans="1:13" x14ac:dyDescent="0.25">
      <c r="A226" s="356"/>
      <c r="B226" s="353"/>
      <c r="C226" s="13" t="s">
        <v>15</v>
      </c>
      <c r="D226" s="181" t="s">
        <v>57</v>
      </c>
      <c r="E226" s="166" t="s">
        <v>32</v>
      </c>
      <c r="F226" s="256" t="s">
        <v>224</v>
      </c>
      <c r="G226" s="257"/>
      <c r="H226" s="257"/>
      <c r="I226" s="257"/>
      <c r="J226" s="257"/>
      <c r="K226" s="257"/>
      <c r="L226" s="257"/>
      <c r="M226" s="258"/>
    </row>
    <row r="227" spans="1:13" x14ac:dyDescent="0.25">
      <c r="A227" s="356"/>
      <c r="B227" s="353"/>
      <c r="C227" s="13" t="s">
        <v>12</v>
      </c>
      <c r="D227" s="181" t="s">
        <v>57</v>
      </c>
      <c r="E227" s="166" t="s">
        <v>32</v>
      </c>
      <c r="F227" s="256" t="s">
        <v>479</v>
      </c>
      <c r="G227" s="257"/>
      <c r="H227" s="257"/>
      <c r="I227" s="257"/>
      <c r="J227" s="257"/>
      <c r="K227" s="257"/>
      <c r="L227" s="257"/>
      <c r="M227" s="258"/>
    </row>
    <row r="228" spans="1:13" x14ac:dyDescent="0.25">
      <c r="A228" s="356"/>
      <c r="B228" s="353"/>
      <c r="C228" s="13" t="s">
        <v>13</v>
      </c>
      <c r="D228" s="226">
        <v>1.8384</v>
      </c>
      <c r="E228" s="166" t="s">
        <v>667</v>
      </c>
      <c r="F228" s="256" t="s">
        <v>150</v>
      </c>
      <c r="G228" s="257"/>
      <c r="H228" s="257"/>
      <c r="I228" s="257"/>
      <c r="J228" s="257"/>
      <c r="K228" s="257"/>
      <c r="L228" s="257"/>
      <c r="M228" s="258"/>
    </row>
    <row r="229" spans="1:13" x14ac:dyDescent="0.25">
      <c r="A229" s="356"/>
      <c r="B229" s="353"/>
      <c r="C229" s="13" t="s">
        <v>131</v>
      </c>
      <c r="D229" s="181">
        <v>0.06</v>
      </c>
      <c r="E229" s="166" t="s">
        <v>32</v>
      </c>
      <c r="F229" s="256" t="s">
        <v>155</v>
      </c>
      <c r="G229" s="257"/>
      <c r="H229" s="257"/>
      <c r="I229" s="257"/>
      <c r="J229" s="257"/>
      <c r="K229" s="257"/>
      <c r="L229" s="257"/>
      <c r="M229" s="258"/>
    </row>
    <row r="230" spans="1:13" x14ac:dyDescent="0.25">
      <c r="A230" s="356"/>
      <c r="B230" s="353"/>
      <c r="C230" s="13" t="s">
        <v>97</v>
      </c>
      <c r="D230" s="181" t="s">
        <v>32</v>
      </c>
      <c r="E230" s="166" t="s">
        <v>32</v>
      </c>
      <c r="F230" s="256" t="s">
        <v>385</v>
      </c>
      <c r="G230" s="257"/>
      <c r="H230" s="257"/>
      <c r="I230" s="257"/>
      <c r="J230" s="257"/>
      <c r="K230" s="257"/>
      <c r="L230" s="257"/>
      <c r="M230" s="258"/>
    </row>
    <row r="231" spans="1:13" ht="29.25" customHeight="1" x14ac:dyDescent="0.25">
      <c r="A231" s="356"/>
      <c r="B231" s="353"/>
      <c r="C231" s="13" t="s">
        <v>23</v>
      </c>
      <c r="D231" s="181" t="s">
        <v>57</v>
      </c>
      <c r="E231" s="166" t="s">
        <v>451</v>
      </c>
      <c r="F231" s="256" t="s">
        <v>452</v>
      </c>
      <c r="G231" s="257"/>
      <c r="H231" s="257"/>
      <c r="I231" s="257"/>
      <c r="J231" s="257"/>
      <c r="K231" s="257"/>
      <c r="L231" s="257"/>
      <c r="M231" s="258"/>
    </row>
    <row r="232" spans="1:13" x14ac:dyDescent="0.25">
      <c r="A232" s="356"/>
      <c r="B232" s="353"/>
      <c r="C232" s="13" t="s">
        <v>16</v>
      </c>
      <c r="D232" s="233" t="s">
        <v>32</v>
      </c>
      <c r="E232" s="120" t="s">
        <v>451</v>
      </c>
      <c r="F232" s="256" t="s">
        <v>368</v>
      </c>
      <c r="G232" s="257"/>
      <c r="H232" s="257"/>
      <c r="I232" s="257"/>
      <c r="J232" s="257"/>
      <c r="K232" s="257"/>
      <c r="L232" s="257"/>
      <c r="M232" s="258"/>
    </row>
    <row r="233" spans="1:13" x14ac:dyDescent="0.25">
      <c r="A233" s="356"/>
      <c r="B233" s="353"/>
      <c r="C233" s="13" t="s">
        <v>24</v>
      </c>
      <c r="D233" s="181" t="s">
        <v>57</v>
      </c>
      <c r="E233" s="120" t="s">
        <v>674</v>
      </c>
      <c r="F233" s="316" t="s">
        <v>377</v>
      </c>
      <c r="G233" s="317"/>
      <c r="H233" s="317"/>
      <c r="I233" s="317"/>
      <c r="J233" s="317"/>
      <c r="K233" s="317"/>
      <c r="L233" s="317"/>
      <c r="M233" s="318"/>
    </row>
    <row r="234" spans="1:13" x14ac:dyDescent="0.25">
      <c r="A234" s="356"/>
      <c r="B234" s="353"/>
      <c r="C234" s="13" t="s">
        <v>19</v>
      </c>
      <c r="D234" s="181" t="s">
        <v>32</v>
      </c>
      <c r="E234" s="166" t="s">
        <v>32</v>
      </c>
      <c r="F234" s="256" t="s">
        <v>193</v>
      </c>
      <c r="G234" s="257"/>
      <c r="H234" s="257"/>
      <c r="I234" s="257"/>
      <c r="J234" s="257"/>
      <c r="K234" s="257"/>
      <c r="L234" s="257"/>
      <c r="M234" s="258"/>
    </row>
    <row r="235" spans="1:13" x14ac:dyDescent="0.25">
      <c r="A235" s="356"/>
      <c r="B235" s="353"/>
      <c r="C235" s="13" t="s">
        <v>17</v>
      </c>
      <c r="D235" s="181" t="s">
        <v>57</v>
      </c>
      <c r="E235" s="166" t="s">
        <v>533</v>
      </c>
      <c r="F235" s="268" t="s">
        <v>277</v>
      </c>
      <c r="G235" s="269"/>
      <c r="H235" s="269"/>
      <c r="I235" s="269"/>
      <c r="J235" s="269"/>
      <c r="K235" s="269"/>
      <c r="L235" s="269"/>
      <c r="M235" s="270"/>
    </row>
    <row r="236" spans="1:13" x14ac:dyDescent="0.25">
      <c r="A236" s="356"/>
      <c r="B236" s="353"/>
      <c r="C236" s="13" t="s">
        <v>10</v>
      </c>
      <c r="D236" s="181" t="s">
        <v>32</v>
      </c>
      <c r="E236" s="166" t="s">
        <v>451</v>
      </c>
      <c r="F236" s="262" t="s">
        <v>899</v>
      </c>
      <c r="G236" s="263"/>
      <c r="H236" s="263"/>
      <c r="I236" s="263"/>
      <c r="J236" s="263"/>
      <c r="K236" s="263"/>
      <c r="L236" s="263"/>
      <c r="M236" s="264"/>
    </row>
    <row r="237" spans="1:13" x14ac:dyDescent="0.25">
      <c r="A237" s="356"/>
      <c r="B237" s="353"/>
      <c r="C237" s="13" t="s">
        <v>28</v>
      </c>
      <c r="D237" s="152" t="s">
        <v>32</v>
      </c>
      <c r="E237" s="166" t="s">
        <v>32</v>
      </c>
      <c r="F237" s="256" t="s">
        <v>843</v>
      </c>
      <c r="G237" s="257"/>
      <c r="H237" s="257"/>
      <c r="I237" s="257"/>
      <c r="J237" s="257"/>
      <c r="K237" s="257"/>
      <c r="L237" s="257"/>
      <c r="M237" s="258"/>
    </row>
    <row r="238" spans="1:13" x14ac:dyDescent="0.25">
      <c r="A238" s="356"/>
      <c r="B238" s="353"/>
      <c r="C238" s="13" t="s">
        <v>11</v>
      </c>
      <c r="D238" s="181" t="s">
        <v>57</v>
      </c>
      <c r="E238" s="166" t="s">
        <v>513</v>
      </c>
      <c r="F238" s="268" t="s">
        <v>290</v>
      </c>
      <c r="G238" s="269"/>
      <c r="H238" s="269"/>
      <c r="I238" s="269"/>
      <c r="J238" s="269"/>
      <c r="K238" s="269"/>
      <c r="L238" s="269"/>
      <c r="M238" s="270"/>
    </row>
    <row r="239" spans="1:13" ht="29.25" customHeight="1" x14ac:dyDescent="0.25">
      <c r="A239" s="356"/>
      <c r="B239" s="353"/>
      <c r="C239" s="13" t="s">
        <v>14</v>
      </c>
      <c r="D239" s="181">
        <v>1.024</v>
      </c>
      <c r="E239" s="166" t="s">
        <v>32</v>
      </c>
      <c r="F239" s="322" t="s">
        <v>569</v>
      </c>
      <c r="G239" s="323"/>
      <c r="H239" s="323"/>
      <c r="I239" s="323"/>
      <c r="J239" s="323"/>
      <c r="K239" s="323"/>
      <c r="L239" s="323"/>
      <c r="M239" s="324"/>
    </row>
    <row r="240" spans="1:13" x14ac:dyDescent="0.25">
      <c r="A240" s="356"/>
      <c r="B240" s="353"/>
      <c r="C240" s="13" t="s">
        <v>18</v>
      </c>
      <c r="D240" s="181">
        <v>8.4000000000000005E-2</v>
      </c>
      <c r="E240" s="166" t="s">
        <v>451</v>
      </c>
      <c r="F240" s="272" t="s">
        <v>872</v>
      </c>
      <c r="G240" s="275"/>
      <c r="H240" s="275"/>
      <c r="I240" s="275"/>
      <c r="J240" s="275"/>
      <c r="K240" s="275"/>
      <c r="L240" s="275"/>
      <c r="M240" s="274"/>
    </row>
    <row r="241" spans="1:13" x14ac:dyDescent="0.25">
      <c r="A241" s="356"/>
      <c r="B241" s="353"/>
      <c r="C241" s="13" t="s">
        <v>22</v>
      </c>
      <c r="D241" s="225">
        <v>130</v>
      </c>
      <c r="E241" s="166" t="s">
        <v>503</v>
      </c>
      <c r="F241" s="272" t="s">
        <v>531</v>
      </c>
      <c r="G241" s="275"/>
      <c r="H241" s="275"/>
      <c r="I241" s="275"/>
      <c r="J241" s="275"/>
      <c r="K241" s="275"/>
      <c r="L241" s="275"/>
      <c r="M241" s="274"/>
    </row>
    <row r="242" spans="1:13" ht="30.75" customHeight="1" x14ac:dyDescent="0.25">
      <c r="A242" s="356"/>
      <c r="B242" s="353"/>
      <c r="C242" s="13" t="s">
        <v>7</v>
      </c>
      <c r="D242" s="225">
        <v>6.1</v>
      </c>
      <c r="E242" s="166" t="s">
        <v>451</v>
      </c>
      <c r="F242" s="262" t="s">
        <v>873</v>
      </c>
      <c r="G242" s="263"/>
      <c r="H242" s="263"/>
      <c r="I242" s="263"/>
      <c r="J242" s="263"/>
      <c r="K242" s="263"/>
      <c r="L242" s="263"/>
      <c r="M242" s="264"/>
    </row>
    <row r="243" spans="1:13" ht="32.25" customHeight="1" thickBot="1" x14ac:dyDescent="0.3">
      <c r="A243" s="356"/>
      <c r="B243" s="354"/>
      <c r="C243" s="193" t="s">
        <v>20</v>
      </c>
      <c r="D243" s="234">
        <v>34.055999999999997</v>
      </c>
      <c r="E243" s="194" t="s">
        <v>451</v>
      </c>
      <c r="F243" s="319" t="s">
        <v>410</v>
      </c>
      <c r="G243" s="320"/>
      <c r="H243" s="320"/>
      <c r="I243" s="320"/>
      <c r="J243" s="320"/>
      <c r="K243" s="320"/>
      <c r="L243" s="320"/>
      <c r="M243" s="321"/>
    </row>
    <row r="244" spans="1:13" ht="30" customHeight="1" x14ac:dyDescent="0.25">
      <c r="A244" s="356" t="s">
        <v>889</v>
      </c>
      <c r="B244" s="352" t="s">
        <v>44</v>
      </c>
      <c r="C244" s="187" t="s">
        <v>1</v>
      </c>
      <c r="D244" s="205" t="s">
        <v>57</v>
      </c>
      <c r="E244" s="206" t="s">
        <v>623</v>
      </c>
      <c r="F244" s="256" t="s">
        <v>626</v>
      </c>
      <c r="G244" s="257"/>
      <c r="H244" s="257"/>
      <c r="I244" s="257"/>
      <c r="J244" s="257"/>
      <c r="K244" s="257"/>
      <c r="L244" s="257"/>
      <c r="M244" s="258"/>
    </row>
    <row r="245" spans="1:13" x14ac:dyDescent="0.25">
      <c r="A245" s="356"/>
      <c r="B245" s="353"/>
      <c r="C245" s="13" t="s">
        <v>5</v>
      </c>
      <c r="D245" s="87">
        <v>0.14699999999999999</v>
      </c>
      <c r="E245" s="166" t="s">
        <v>609</v>
      </c>
      <c r="F245" s="256" t="s">
        <v>331</v>
      </c>
      <c r="G245" s="257"/>
      <c r="H245" s="257"/>
      <c r="I245" s="257"/>
      <c r="J245" s="257"/>
      <c r="K245" s="257"/>
      <c r="L245" s="257"/>
      <c r="M245" s="258"/>
    </row>
    <row r="246" spans="1:13" x14ac:dyDescent="0.25">
      <c r="A246" s="356"/>
      <c r="B246" s="353"/>
      <c r="C246" s="13" t="s">
        <v>97</v>
      </c>
      <c r="D246" s="87" t="s">
        <v>32</v>
      </c>
      <c r="E246" s="166" t="s">
        <v>32</v>
      </c>
      <c r="F246" s="256" t="s">
        <v>163</v>
      </c>
      <c r="G246" s="257"/>
      <c r="H246" s="257"/>
      <c r="I246" s="257"/>
      <c r="J246" s="257"/>
      <c r="K246" s="257"/>
      <c r="L246" s="257"/>
      <c r="M246" s="258"/>
    </row>
    <row r="247" spans="1:13" x14ac:dyDescent="0.25">
      <c r="A247" s="356"/>
      <c r="B247" s="353"/>
      <c r="C247" s="13" t="s">
        <v>11</v>
      </c>
      <c r="D247" s="201">
        <v>0.26800000000000002</v>
      </c>
      <c r="E247" s="166" t="s">
        <v>32</v>
      </c>
      <c r="F247" s="256" t="s">
        <v>516</v>
      </c>
      <c r="G247" s="257"/>
      <c r="H247" s="257"/>
      <c r="I247" s="257"/>
      <c r="J247" s="257"/>
      <c r="K247" s="257"/>
      <c r="L247" s="257"/>
      <c r="M247" s="258"/>
    </row>
    <row r="248" spans="1:13" ht="33" customHeight="1" thickBot="1" x14ac:dyDescent="0.3">
      <c r="A248" s="356"/>
      <c r="B248" s="353"/>
      <c r="C248" s="193" t="s">
        <v>20</v>
      </c>
      <c r="D248" s="192">
        <v>13.622399999999999</v>
      </c>
      <c r="E248" s="166" t="s">
        <v>451</v>
      </c>
      <c r="F248" s="259" t="s">
        <v>864</v>
      </c>
      <c r="G248" s="260"/>
      <c r="H248" s="260"/>
      <c r="I248" s="260"/>
      <c r="J248" s="260"/>
      <c r="K248" s="260"/>
      <c r="L248" s="260"/>
      <c r="M248" s="261"/>
    </row>
    <row r="249" spans="1:13" ht="30" customHeight="1" x14ac:dyDescent="0.25">
      <c r="A249" s="356"/>
      <c r="B249" s="352" t="s">
        <v>43</v>
      </c>
      <c r="C249" s="187" t="s">
        <v>1</v>
      </c>
      <c r="D249" s="207">
        <v>0.980958</v>
      </c>
      <c r="E249" s="189" t="s">
        <v>451</v>
      </c>
      <c r="F249" s="253" t="s">
        <v>622</v>
      </c>
      <c r="G249" s="254"/>
      <c r="H249" s="254"/>
      <c r="I249" s="254"/>
      <c r="J249" s="254"/>
      <c r="K249" s="254"/>
      <c r="L249" s="254"/>
      <c r="M249" s="255"/>
    </row>
    <row r="250" spans="1:13" ht="30.75" customHeight="1" x14ac:dyDescent="0.25">
      <c r="A250" s="356"/>
      <c r="B250" s="353"/>
      <c r="C250" s="13" t="s">
        <v>7</v>
      </c>
      <c r="D250" s="201">
        <v>10.7</v>
      </c>
      <c r="E250" s="166" t="s">
        <v>716</v>
      </c>
      <c r="F250" s="256" t="s">
        <v>718</v>
      </c>
      <c r="G250" s="257"/>
      <c r="H250" s="257"/>
      <c r="I250" s="257"/>
      <c r="J250" s="257"/>
      <c r="K250" s="257"/>
      <c r="L250" s="257"/>
      <c r="M250" s="258"/>
    </row>
    <row r="251" spans="1:13" x14ac:dyDescent="0.25">
      <c r="A251" s="356"/>
      <c r="B251" s="353"/>
      <c r="C251" s="13" t="s">
        <v>8</v>
      </c>
      <c r="D251" s="87" t="s">
        <v>57</v>
      </c>
      <c r="E251" s="166" t="s">
        <v>750</v>
      </c>
      <c r="F251" s="256" t="s">
        <v>357</v>
      </c>
      <c r="G251" s="257"/>
      <c r="H251" s="257"/>
      <c r="I251" s="257"/>
      <c r="J251" s="257"/>
      <c r="K251" s="257"/>
      <c r="L251" s="257"/>
      <c r="M251" s="258"/>
    </row>
    <row r="252" spans="1:13" ht="31.5" customHeight="1" x14ac:dyDescent="0.25">
      <c r="A252" s="356"/>
      <c r="B252" s="353"/>
      <c r="C252" s="13" t="s">
        <v>28</v>
      </c>
      <c r="D252" s="112" t="s">
        <v>32</v>
      </c>
      <c r="E252" s="166" t="s">
        <v>451</v>
      </c>
      <c r="F252" s="256" t="s">
        <v>835</v>
      </c>
      <c r="G252" s="257"/>
      <c r="H252" s="257"/>
      <c r="I252" s="257"/>
      <c r="J252" s="257"/>
      <c r="K252" s="257"/>
      <c r="L252" s="257"/>
      <c r="M252" s="258"/>
    </row>
    <row r="253" spans="1:13" x14ac:dyDescent="0.25">
      <c r="A253" s="356"/>
      <c r="B253" s="353"/>
      <c r="C253" s="13" t="s">
        <v>9</v>
      </c>
      <c r="D253" s="87" t="s">
        <v>32</v>
      </c>
      <c r="E253" s="191" t="s">
        <v>32</v>
      </c>
      <c r="F253" s="256" t="s">
        <v>99</v>
      </c>
      <c r="G253" s="257"/>
      <c r="H253" s="257"/>
      <c r="I253" s="257"/>
      <c r="J253" s="257"/>
      <c r="K253" s="257"/>
      <c r="L253" s="257"/>
      <c r="M253" s="258"/>
    </row>
    <row r="254" spans="1:13" ht="30.75" customHeight="1" x14ac:dyDescent="0.25">
      <c r="A254" s="356"/>
      <c r="B254" s="353"/>
      <c r="C254" s="13" t="s">
        <v>14</v>
      </c>
      <c r="D254" s="201">
        <v>14</v>
      </c>
      <c r="E254" s="166" t="s">
        <v>528</v>
      </c>
      <c r="F254" s="256" t="s">
        <v>572</v>
      </c>
      <c r="G254" s="257"/>
      <c r="H254" s="257"/>
      <c r="I254" s="257"/>
      <c r="J254" s="257"/>
      <c r="K254" s="257"/>
      <c r="L254" s="257"/>
      <c r="M254" s="258"/>
    </row>
    <row r="255" spans="1:13" ht="45.75" customHeight="1" x14ac:dyDescent="0.25">
      <c r="A255" s="356"/>
      <c r="B255" s="353"/>
      <c r="C255" s="13" t="s">
        <v>23</v>
      </c>
      <c r="D255" s="87" t="s">
        <v>57</v>
      </c>
      <c r="E255" s="166" t="s">
        <v>451</v>
      </c>
      <c r="F255" s="262" t="s">
        <v>459</v>
      </c>
      <c r="G255" s="263"/>
      <c r="H255" s="263"/>
      <c r="I255" s="263"/>
      <c r="J255" s="263"/>
      <c r="K255" s="263"/>
      <c r="L255" s="263"/>
      <c r="M255" s="264"/>
    </row>
    <row r="256" spans="1:13" x14ac:dyDescent="0.25">
      <c r="A256" s="356"/>
      <c r="B256" s="353"/>
      <c r="C256" s="13" t="s">
        <v>15</v>
      </c>
      <c r="D256" s="87" t="s">
        <v>57</v>
      </c>
      <c r="E256" s="166" t="s">
        <v>32</v>
      </c>
      <c r="F256" s="256" t="s">
        <v>125</v>
      </c>
      <c r="G256" s="257"/>
      <c r="H256" s="257"/>
      <c r="I256" s="257"/>
      <c r="J256" s="257"/>
      <c r="K256" s="257"/>
      <c r="L256" s="257"/>
      <c r="M256" s="258"/>
    </row>
    <row r="257" spans="1:13" ht="31.5" customHeight="1" x14ac:dyDescent="0.25">
      <c r="A257" s="356"/>
      <c r="B257" s="353"/>
      <c r="C257" s="13" t="s">
        <v>17</v>
      </c>
      <c r="D257" s="87" t="s">
        <v>57</v>
      </c>
      <c r="E257" s="166" t="s">
        <v>451</v>
      </c>
      <c r="F257" s="256" t="s">
        <v>226</v>
      </c>
      <c r="G257" s="257"/>
      <c r="H257" s="257"/>
      <c r="I257" s="257"/>
      <c r="J257" s="257"/>
      <c r="K257" s="257"/>
      <c r="L257" s="257"/>
      <c r="M257" s="258"/>
    </row>
    <row r="258" spans="1:13" x14ac:dyDescent="0.25">
      <c r="A258" s="356"/>
      <c r="B258" s="353"/>
      <c r="C258" s="13" t="s">
        <v>12</v>
      </c>
      <c r="D258" s="87" t="s">
        <v>57</v>
      </c>
      <c r="E258" s="166" t="s">
        <v>32</v>
      </c>
      <c r="F258" s="256" t="s">
        <v>153</v>
      </c>
      <c r="G258" s="257"/>
      <c r="H258" s="257"/>
      <c r="I258" s="257"/>
      <c r="J258" s="257"/>
      <c r="K258" s="257"/>
      <c r="L258" s="257"/>
      <c r="M258" s="258"/>
    </row>
    <row r="259" spans="1:13" x14ac:dyDescent="0.25">
      <c r="A259" s="356"/>
      <c r="B259" s="353"/>
      <c r="C259" s="13" t="s">
        <v>131</v>
      </c>
      <c r="D259" s="87">
        <v>0.19600000000000001</v>
      </c>
      <c r="E259" s="120" t="s">
        <v>451</v>
      </c>
      <c r="F259" s="256" t="s">
        <v>765</v>
      </c>
      <c r="G259" s="257"/>
      <c r="H259" s="257"/>
      <c r="I259" s="257"/>
      <c r="J259" s="257"/>
      <c r="K259" s="257"/>
      <c r="L259" s="257"/>
      <c r="M259" s="258"/>
    </row>
    <row r="260" spans="1:13" x14ac:dyDescent="0.25">
      <c r="A260" s="356"/>
      <c r="B260" s="353"/>
      <c r="C260" s="13" t="s">
        <v>97</v>
      </c>
      <c r="D260" s="87" t="s">
        <v>32</v>
      </c>
      <c r="E260" s="166" t="s">
        <v>32</v>
      </c>
      <c r="F260" s="256" t="s">
        <v>165</v>
      </c>
      <c r="G260" s="257"/>
      <c r="H260" s="257"/>
      <c r="I260" s="257"/>
      <c r="J260" s="257"/>
      <c r="K260" s="257"/>
      <c r="L260" s="257"/>
      <c r="M260" s="258"/>
    </row>
    <row r="261" spans="1:13" x14ac:dyDescent="0.25">
      <c r="A261" s="356"/>
      <c r="B261" s="353"/>
      <c r="C261" s="13" t="s">
        <v>29</v>
      </c>
      <c r="D261" s="87" t="s">
        <v>57</v>
      </c>
      <c r="E261" s="166" t="s">
        <v>609</v>
      </c>
      <c r="F261" s="256" t="s">
        <v>182</v>
      </c>
      <c r="G261" s="257"/>
      <c r="H261" s="257"/>
      <c r="I261" s="257"/>
      <c r="J261" s="257"/>
      <c r="K261" s="257"/>
      <c r="L261" s="257"/>
      <c r="M261" s="258"/>
    </row>
    <row r="262" spans="1:13" ht="30.75" customHeight="1" x14ac:dyDescent="0.25">
      <c r="A262" s="356"/>
      <c r="B262" s="353"/>
      <c r="C262" s="13" t="s">
        <v>16</v>
      </c>
      <c r="D262" s="87" t="s">
        <v>32</v>
      </c>
      <c r="E262" s="120" t="s">
        <v>735</v>
      </c>
      <c r="F262" s="262" t="s">
        <v>736</v>
      </c>
      <c r="G262" s="263"/>
      <c r="H262" s="263"/>
      <c r="I262" s="263"/>
      <c r="J262" s="263"/>
      <c r="K262" s="263"/>
      <c r="L262" s="263"/>
      <c r="M262" s="264"/>
    </row>
    <row r="263" spans="1:13" ht="29.25" customHeight="1" x14ac:dyDescent="0.25">
      <c r="A263" s="356"/>
      <c r="B263" s="353"/>
      <c r="C263" s="13" t="s">
        <v>19</v>
      </c>
      <c r="D263" s="87" t="s">
        <v>32</v>
      </c>
      <c r="E263" s="166" t="s">
        <v>451</v>
      </c>
      <c r="F263" s="256" t="s">
        <v>789</v>
      </c>
      <c r="G263" s="257"/>
      <c r="H263" s="257"/>
      <c r="I263" s="257"/>
      <c r="J263" s="257"/>
      <c r="K263" s="257"/>
      <c r="L263" s="257"/>
      <c r="M263" s="258"/>
    </row>
    <row r="264" spans="1:13" x14ac:dyDescent="0.25">
      <c r="A264" s="356"/>
      <c r="B264" s="353"/>
      <c r="C264" s="13" t="s">
        <v>18</v>
      </c>
      <c r="D264" s="87" t="s">
        <v>32</v>
      </c>
      <c r="E264" s="166" t="s">
        <v>32</v>
      </c>
      <c r="F264" s="256" t="s">
        <v>195</v>
      </c>
      <c r="G264" s="257"/>
      <c r="H264" s="257"/>
      <c r="I264" s="257"/>
      <c r="J264" s="257"/>
      <c r="K264" s="257"/>
      <c r="L264" s="257"/>
      <c r="M264" s="258"/>
    </row>
    <row r="265" spans="1:13" x14ac:dyDescent="0.25">
      <c r="A265" s="356"/>
      <c r="B265" s="353"/>
      <c r="C265" s="13" t="s">
        <v>6</v>
      </c>
      <c r="D265" s="201">
        <v>48.5</v>
      </c>
      <c r="E265" s="166" t="s">
        <v>502</v>
      </c>
      <c r="F265" s="256" t="s">
        <v>248</v>
      </c>
      <c r="G265" s="257"/>
      <c r="H265" s="257"/>
      <c r="I265" s="257"/>
      <c r="J265" s="257"/>
      <c r="K265" s="257"/>
      <c r="L265" s="257"/>
      <c r="M265" s="258"/>
    </row>
    <row r="266" spans="1:13" x14ac:dyDescent="0.25">
      <c r="A266" s="356"/>
      <c r="B266" s="353"/>
      <c r="C266" s="13" t="s">
        <v>26</v>
      </c>
      <c r="D266" s="196">
        <v>7.6999999999999999E-2</v>
      </c>
      <c r="E266" s="166" t="s">
        <v>677</v>
      </c>
      <c r="F266" s="256" t="s">
        <v>340</v>
      </c>
      <c r="G266" s="257"/>
      <c r="H266" s="257"/>
      <c r="I266" s="257"/>
      <c r="J266" s="257"/>
      <c r="K266" s="257"/>
      <c r="L266" s="257"/>
      <c r="M266" s="258"/>
    </row>
    <row r="267" spans="1:13" x14ac:dyDescent="0.25">
      <c r="A267" s="356"/>
      <c r="B267" s="353"/>
      <c r="C267" s="13" t="s">
        <v>22</v>
      </c>
      <c r="D267" s="196" t="s">
        <v>32</v>
      </c>
      <c r="E267" s="166" t="s">
        <v>451</v>
      </c>
      <c r="F267" s="256" t="s">
        <v>535</v>
      </c>
      <c r="G267" s="257"/>
      <c r="H267" s="257"/>
      <c r="I267" s="257"/>
      <c r="J267" s="257"/>
      <c r="K267" s="257"/>
      <c r="L267" s="257"/>
      <c r="M267" s="258"/>
    </row>
    <row r="268" spans="1:13" x14ac:dyDescent="0.25">
      <c r="A268" s="356"/>
      <c r="B268" s="353"/>
      <c r="C268" s="13" t="s">
        <v>3</v>
      </c>
      <c r="D268" s="196" t="s">
        <v>57</v>
      </c>
      <c r="E268" s="166" t="s">
        <v>32</v>
      </c>
      <c r="F268" s="256" t="s">
        <v>554</v>
      </c>
      <c r="G268" s="257"/>
      <c r="H268" s="257"/>
      <c r="I268" s="257"/>
      <c r="J268" s="257"/>
      <c r="K268" s="257"/>
      <c r="L268" s="257"/>
      <c r="M268" s="258"/>
    </row>
    <row r="269" spans="1:13" ht="15.75" thickBot="1" x14ac:dyDescent="0.3">
      <c r="A269" s="357"/>
      <c r="B269" s="354"/>
      <c r="C269" s="193" t="s">
        <v>20</v>
      </c>
      <c r="D269" s="192" t="s">
        <v>57</v>
      </c>
      <c r="E269" s="194" t="s">
        <v>32</v>
      </c>
      <c r="F269" s="259" t="s">
        <v>215</v>
      </c>
      <c r="G269" s="260"/>
      <c r="H269" s="260"/>
      <c r="I269" s="260"/>
      <c r="J269" s="260"/>
      <c r="K269" s="260"/>
      <c r="L269" s="260"/>
      <c r="M269" s="261"/>
    </row>
    <row r="270" spans="1:13" ht="30" customHeight="1" x14ac:dyDescent="0.25">
      <c r="A270" s="355" t="s">
        <v>27</v>
      </c>
      <c r="B270" s="352" t="s">
        <v>33</v>
      </c>
      <c r="C270" s="69" t="s">
        <v>1</v>
      </c>
      <c r="D270" s="235">
        <v>0.84899999999999998</v>
      </c>
      <c r="E270" s="236" t="s">
        <v>613</v>
      </c>
      <c r="F270" s="253" t="s">
        <v>630</v>
      </c>
      <c r="G270" s="254"/>
      <c r="H270" s="254"/>
      <c r="I270" s="254"/>
      <c r="J270" s="254"/>
      <c r="K270" s="254"/>
      <c r="L270" s="254"/>
      <c r="M270" s="255"/>
    </row>
    <row r="271" spans="1:13" x14ac:dyDescent="0.25">
      <c r="A271" s="356"/>
      <c r="B271" s="353"/>
      <c r="C271" s="142" t="s">
        <v>22</v>
      </c>
      <c r="D271" s="181" t="s">
        <v>57</v>
      </c>
      <c r="E271" s="170" t="s">
        <v>32</v>
      </c>
      <c r="F271" s="256" t="s">
        <v>56</v>
      </c>
      <c r="G271" s="257"/>
      <c r="H271" s="257"/>
      <c r="I271" s="257"/>
      <c r="J271" s="257"/>
      <c r="K271" s="257"/>
      <c r="L271" s="257"/>
      <c r="M271" s="258"/>
    </row>
    <row r="272" spans="1:13" x14ac:dyDescent="0.25">
      <c r="A272" s="356"/>
      <c r="B272" s="353"/>
      <c r="C272" s="142" t="s">
        <v>28</v>
      </c>
      <c r="D272" s="152">
        <v>1.0009679999999999</v>
      </c>
      <c r="E272" s="170" t="s">
        <v>32</v>
      </c>
      <c r="F272" s="256" t="s">
        <v>285</v>
      </c>
      <c r="G272" s="257"/>
      <c r="H272" s="257"/>
      <c r="I272" s="257"/>
      <c r="J272" s="257"/>
      <c r="K272" s="257"/>
      <c r="L272" s="257"/>
      <c r="M272" s="258"/>
    </row>
    <row r="273" spans="1:13" x14ac:dyDescent="0.25">
      <c r="A273" s="356"/>
      <c r="B273" s="353"/>
      <c r="C273" s="142" t="s">
        <v>14</v>
      </c>
      <c r="D273" s="181">
        <v>3.18</v>
      </c>
      <c r="E273" s="170" t="s">
        <v>528</v>
      </c>
      <c r="F273" s="256" t="s">
        <v>595</v>
      </c>
      <c r="G273" s="257"/>
      <c r="H273" s="257"/>
      <c r="I273" s="257"/>
      <c r="J273" s="257"/>
      <c r="K273" s="257"/>
      <c r="L273" s="257"/>
      <c r="M273" s="258"/>
    </row>
    <row r="274" spans="1:13" x14ac:dyDescent="0.25">
      <c r="A274" s="356"/>
      <c r="B274" s="353"/>
      <c r="C274" s="142" t="s">
        <v>17</v>
      </c>
      <c r="D274" s="181" t="s">
        <v>57</v>
      </c>
      <c r="E274" s="170" t="s">
        <v>32</v>
      </c>
      <c r="F274" s="256" t="s">
        <v>227</v>
      </c>
      <c r="G274" s="257"/>
      <c r="H274" s="257"/>
      <c r="I274" s="257"/>
      <c r="J274" s="257"/>
      <c r="K274" s="257"/>
      <c r="L274" s="257"/>
      <c r="M274" s="258"/>
    </row>
    <row r="275" spans="1:13" x14ac:dyDescent="0.25">
      <c r="A275" s="356"/>
      <c r="B275" s="353"/>
      <c r="C275" s="142" t="s">
        <v>29</v>
      </c>
      <c r="D275" s="181" t="s">
        <v>57</v>
      </c>
      <c r="E275" s="170" t="s">
        <v>32</v>
      </c>
      <c r="F275" s="256" t="s">
        <v>805</v>
      </c>
      <c r="G275" s="257"/>
      <c r="H275" s="257"/>
      <c r="I275" s="257"/>
      <c r="J275" s="257"/>
      <c r="K275" s="257"/>
      <c r="L275" s="257"/>
      <c r="M275" s="258"/>
    </row>
    <row r="276" spans="1:13" x14ac:dyDescent="0.25">
      <c r="A276" s="356"/>
      <c r="B276" s="353"/>
      <c r="C276" s="142" t="s">
        <v>12</v>
      </c>
      <c r="D276" s="181">
        <v>1.05</v>
      </c>
      <c r="E276" s="170" t="s">
        <v>503</v>
      </c>
      <c r="F276" s="256" t="s">
        <v>152</v>
      </c>
      <c r="G276" s="257"/>
      <c r="H276" s="257"/>
      <c r="I276" s="257"/>
      <c r="J276" s="257"/>
      <c r="K276" s="257"/>
      <c r="L276" s="257"/>
      <c r="M276" s="258"/>
    </row>
    <row r="277" spans="1:13" x14ac:dyDescent="0.25">
      <c r="A277" s="356"/>
      <c r="B277" s="353"/>
      <c r="C277" s="142" t="s">
        <v>26</v>
      </c>
      <c r="D277" s="181">
        <v>3.0000000000000001E-3</v>
      </c>
      <c r="E277" s="170" t="s">
        <v>32</v>
      </c>
      <c r="F277" s="256" t="s">
        <v>675</v>
      </c>
      <c r="G277" s="257"/>
      <c r="H277" s="257"/>
      <c r="I277" s="257"/>
      <c r="J277" s="257"/>
      <c r="K277" s="257"/>
      <c r="L277" s="257"/>
      <c r="M277" s="258"/>
    </row>
    <row r="278" spans="1:13" x14ac:dyDescent="0.25">
      <c r="A278" s="356"/>
      <c r="B278" s="353"/>
      <c r="C278" s="142" t="s">
        <v>13</v>
      </c>
      <c r="D278" s="226">
        <v>3.0333600000000001</v>
      </c>
      <c r="E278" s="170" t="s">
        <v>513</v>
      </c>
      <c r="F278" s="262" t="s">
        <v>149</v>
      </c>
      <c r="G278" s="263"/>
      <c r="H278" s="263"/>
      <c r="I278" s="263"/>
      <c r="J278" s="263"/>
      <c r="K278" s="263"/>
      <c r="L278" s="263"/>
      <c r="M278" s="264"/>
    </row>
    <row r="279" spans="1:13" x14ac:dyDescent="0.25">
      <c r="A279" s="356"/>
      <c r="B279" s="353"/>
      <c r="C279" s="142" t="s">
        <v>131</v>
      </c>
      <c r="D279" s="181" t="s">
        <v>57</v>
      </c>
      <c r="E279" s="170" t="s">
        <v>32</v>
      </c>
      <c r="F279" s="256" t="s">
        <v>157</v>
      </c>
      <c r="G279" s="257"/>
      <c r="H279" s="257"/>
      <c r="I279" s="257"/>
      <c r="J279" s="257"/>
      <c r="K279" s="257"/>
      <c r="L279" s="257"/>
      <c r="M279" s="258"/>
    </row>
    <row r="280" spans="1:13" x14ac:dyDescent="0.25">
      <c r="A280" s="356"/>
      <c r="B280" s="353"/>
      <c r="C280" s="142" t="s">
        <v>6</v>
      </c>
      <c r="D280" s="181" t="s">
        <v>57</v>
      </c>
      <c r="E280" s="170" t="s">
        <v>502</v>
      </c>
      <c r="F280" s="256" t="s">
        <v>494</v>
      </c>
      <c r="G280" s="257"/>
      <c r="H280" s="257"/>
      <c r="I280" s="257"/>
      <c r="J280" s="257"/>
      <c r="K280" s="257"/>
      <c r="L280" s="257"/>
      <c r="M280" s="258"/>
    </row>
    <row r="281" spans="1:13" x14ac:dyDescent="0.25">
      <c r="A281" s="356"/>
      <c r="B281" s="353"/>
      <c r="C281" s="142" t="s">
        <v>7</v>
      </c>
      <c r="D281" s="181" t="s">
        <v>57</v>
      </c>
      <c r="E281" s="170" t="s">
        <v>32</v>
      </c>
      <c r="F281" s="313" t="s">
        <v>717</v>
      </c>
      <c r="G281" s="314"/>
      <c r="H281" s="314"/>
      <c r="I281" s="314"/>
      <c r="J281" s="314"/>
      <c r="K281" s="314"/>
      <c r="L281" s="314"/>
      <c r="M281" s="315"/>
    </row>
    <row r="282" spans="1:13" x14ac:dyDescent="0.25">
      <c r="A282" s="356"/>
      <c r="B282" s="353"/>
      <c r="C282" s="142" t="s">
        <v>8</v>
      </c>
      <c r="D282" s="181" t="s">
        <v>57</v>
      </c>
      <c r="E282" s="170" t="s">
        <v>32</v>
      </c>
      <c r="F282" s="313" t="s">
        <v>353</v>
      </c>
      <c r="G282" s="314"/>
      <c r="H282" s="314"/>
      <c r="I282" s="314"/>
      <c r="J282" s="314"/>
      <c r="K282" s="314"/>
      <c r="L282" s="314"/>
      <c r="M282" s="315"/>
    </row>
    <row r="283" spans="1:13" x14ac:dyDescent="0.25">
      <c r="A283" s="356"/>
      <c r="B283" s="353"/>
      <c r="C283" s="142" t="s">
        <v>24</v>
      </c>
      <c r="D283" s="181" t="s">
        <v>57</v>
      </c>
      <c r="E283" s="237" t="s">
        <v>513</v>
      </c>
      <c r="F283" s="313" t="s">
        <v>378</v>
      </c>
      <c r="G283" s="314"/>
      <c r="H283" s="314"/>
      <c r="I283" s="314"/>
      <c r="J283" s="314"/>
      <c r="K283" s="314"/>
      <c r="L283" s="314"/>
      <c r="M283" s="315"/>
    </row>
    <row r="284" spans="1:13" x14ac:dyDescent="0.25">
      <c r="A284" s="356"/>
      <c r="B284" s="353"/>
      <c r="C284" s="142" t="s">
        <v>23</v>
      </c>
      <c r="D284" s="181" t="s">
        <v>57</v>
      </c>
      <c r="E284" s="170" t="s">
        <v>32</v>
      </c>
      <c r="F284" s="313" t="s">
        <v>457</v>
      </c>
      <c r="G284" s="314"/>
      <c r="H284" s="314"/>
      <c r="I284" s="314"/>
      <c r="J284" s="314"/>
      <c r="K284" s="314"/>
      <c r="L284" s="314"/>
      <c r="M284" s="315"/>
    </row>
    <row r="285" spans="1:13" x14ac:dyDescent="0.25">
      <c r="A285" s="356"/>
      <c r="B285" s="353"/>
      <c r="C285" s="142" t="s">
        <v>3</v>
      </c>
      <c r="D285" s="238" t="s">
        <v>57</v>
      </c>
      <c r="E285" s="170" t="s">
        <v>513</v>
      </c>
      <c r="F285" s="313" t="s">
        <v>547</v>
      </c>
      <c r="G285" s="314"/>
      <c r="H285" s="314"/>
      <c r="I285" s="314"/>
      <c r="J285" s="314"/>
      <c r="K285" s="314"/>
      <c r="L285" s="314"/>
      <c r="M285" s="315"/>
    </row>
    <row r="286" spans="1:13" x14ac:dyDescent="0.25">
      <c r="A286" s="356"/>
      <c r="B286" s="353"/>
      <c r="C286" s="142" t="s">
        <v>2</v>
      </c>
      <c r="D286" s="238" t="s">
        <v>57</v>
      </c>
      <c r="E286" s="170" t="s">
        <v>32</v>
      </c>
      <c r="F286" s="268" t="s">
        <v>800</v>
      </c>
      <c r="G286" s="269"/>
      <c r="H286" s="269"/>
      <c r="I286" s="269"/>
      <c r="J286" s="269"/>
      <c r="K286" s="269"/>
      <c r="L286" s="269"/>
      <c r="M286" s="270"/>
    </row>
    <row r="287" spans="1:13" ht="15.75" thickBot="1" x14ac:dyDescent="0.3">
      <c r="A287" s="356"/>
      <c r="B287" s="353"/>
      <c r="C287" s="70" t="s">
        <v>10</v>
      </c>
      <c r="D287" s="182" t="s">
        <v>32</v>
      </c>
      <c r="E287" s="239" t="s">
        <v>32</v>
      </c>
      <c r="F287" s="279" t="s">
        <v>258</v>
      </c>
      <c r="G287" s="280"/>
      <c r="H287" s="280"/>
      <c r="I287" s="280"/>
      <c r="J287" s="280"/>
      <c r="K287" s="280"/>
      <c r="L287" s="280"/>
      <c r="M287" s="281"/>
    </row>
    <row r="288" spans="1:13" x14ac:dyDescent="0.25">
      <c r="A288" s="356" t="s">
        <v>890</v>
      </c>
      <c r="B288" s="352" t="s">
        <v>50</v>
      </c>
      <c r="C288" s="187" t="s">
        <v>3</v>
      </c>
      <c r="D288" s="87" t="s">
        <v>57</v>
      </c>
      <c r="E288" s="195" t="s">
        <v>32</v>
      </c>
      <c r="F288" s="268" t="s">
        <v>220</v>
      </c>
      <c r="G288" s="269"/>
      <c r="H288" s="269"/>
      <c r="I288" s="269"/>
      <c r="J288" s="269"/>
      <c r="K288" s="269"/>
      <c r="L288" s="269"/>
      <c r="M288" s="270"/>
    </row>
    <row r="289" spans="1:13" x14ac:dyDescent="0.25">
      <c r="A289" s="356"/>
      <c r="B289" s="353"/>
      <c r="C289" s="13" t="s">
        <v>4</v>
      </c>
      <c r="D289" s="87" t="s">
        <v>32</v>
      </c>
      <c r="E289" s="166" t="s">
        <v>451</v>
      </c>
      <c r="F289" s="268" t="s">
        <v>64</v>
      </c>
      <c r="G289" s="269"/>
      <c r="H289" s="269"/>
      <c r="I289" s="269"/>
      <c r="J289" s="269"/>
      <c r="K289" s="269"/>
      <c r="L289" s="269"/>
      <c r="M289" s="270"/>
    </row>
    <row r="290" spans="1:13" x14ac:dyDescent="0.25">
      <c r="A290" s="356"/>
      <c r="B290" s="353"/>
      <c r="C290" s="13" t="s">
        <v>6</v>
      </c>
      <c r="D290" s="87" t="s">
        <v>57</v>
      </c>
      <c r="E290" s="166" t="s">
        <v>502</v>
      </c>
      <c r="F290" s="268" t="s">
        <v>77</v>
      </c>
      <c r="G290" s="269"/>
      <c r="H290" s="269"/>
      <c r="I290" s="269"/>
      <c r="J290" s="269"/>
      <c r="K290" s="269"/>
      <c r="L290" s="269"/>
      <c r="M290" s="270"/>
    </row>
    <row r="291" spans="1:13" ht="30" customHeight="1" x14ac:dyDescent="0.25">
      <c r="A291" s="356"/>
      <c r="B291" s="353"/>
      <c r="C291" s="13" t="s">
        <v>7</v>
      </c>
      <c r="D291" s="87" t="s">
        <v>57</v>
      </c>
      <c r="E291" s="166" t="s">
        <v>451</v>
      </c>
      <c r="F291" s="256" t="s">
        <v>723</v>
      </c>
      <c r="G291" s="257"/>
      <c r="H291" s="257"/>
      <c r="I291" s="257"/>
      <c r="J291" s="257"/>
      <c r="K291" s="257"/>
      <c r="L291" s="257"/>
      <c r="M291" s="258"/>
    </row>
    <row r="292" spans="1:13" x14ac:dyDescent="0.25">
      <c r="A292" s="356"/>
      <c r="B292" s="353"/>
      <c r="C292" s="13" t="s">
        <v>28</v>
      </c>
      <c r="D292" s="134" t="s">
        <v>57</v>
      </c>
      <c r="E292" s="224" t="s">
        <v>513</v>
      </c>
      <c r="F292" s="268" t="s">
        <v>96</v>
      </c>
      <c r="G292" s="269"/>
      <c r="H292" s="269"/>
      <c r="I292" s="269"/>
      <c r="J292" s="269"/>
      <c r="K292" s="269"/>
      <c r="L292" s="269"/>
      <c r="M292" s="270"/>
    </row>
    <row r="293" spans="1:13" x14ac:dyDescent="0.25">
      <c r="A293" s="356"/>
      <c r="B293" s="353"/>
      <c r="C293" s="13" t="s">
        <v>9</v>
      </c>
      <c r="D293" s="87" t="s">
        <v>32</v>
      </c>
      <c r="E293" s="191" t="s">
        <v>32</v>
      </c>
      <c r="F293" s="268" t="s">
        <v>102</v>
      </c>
      <c r="G293" s="269"/>
      <c r="H293" s="269"/>
      <c r="I293" s="269"/>
      <c r="J293" s="269"/>
      <c r="K293" s="269"/>
      <c r="L293" s="269"/>
      <c r="M293" s="270"/>
    </row>
    <row r="294" spans="1:13" x14ac:dyDescent="0.25">
      <c r="A294" s="356"/>
      <c r="B294" s="353"/>
      <c r="C294" s="13" t="s">
        <v>14</v>
      </c>
      <c r="D294" s="87">
        <v>0.70199999999999996</v>
      </c>
      <c r="E294" s="166" t="s">
        <v>528</v>
      </c>
      <c r="F294" s="268" t="s">
        <v>577</v>
      </c>
      <c r="G294" s="269"/>
      <c r="H294" s="269"/>
      <c r="I294" s="269"/>
      <c r="J294" s="269"/>
      <c r="K294" s="269"/>
      <c r="L294" s="269"/>
      <c r="M294" s="270"/>
    </row>
    <row r="295" spans="1:13" x14ac:dyDescent="0.25">
      <c r="A295" s="356"/>
      <c r="B295" s="353"/>
      <c r="C295" s="13" t="s">
        <v>13</v>
      </c>
      <c r="D295" s="240">
        <v>28.954799999999999</v>
      </c>
      <c r="E295" s="166" t="s">
        <v>451</v>
      </c>
      <c r="F295" s="268" t="s">
        <v>136</v>
      </c>
      <c r="G295" s="269"/>
      <c r="H295" s="269"/>
      <c r="I295" s="269"/>
      <c r="J295" s="269"/>
      <c r="K295" s="269"/>
      <c r="L295" s="269"/>
      <c r="M295" s="270"/>
    </row>
    <row r="296" spans="1:13" x14ac:dyDescent="0.25">
      <c r="A296" s="356"/>
      <c r="B296" s="353"/>
      <c r="C296" s="13" t="s">
        <v>23</v>
      </c>
      <c r="D296" s="87" t="s">
        <v>57</v>
      </c>
      <c r="E296" s="166" t="s">
        <v>503</v>
      </c>
      <c r="F296" s="268" t="s">
        <v>456</v>
      </c>
      <c r="G296" s="269"/>
      <c r="H296" s="269"/>
      <c r="I296" s="269"/>
      <c r="J296" s="269"/>
      <c r="K296" s="269"/>
      <c r="L296" s="269"/>
      <c r="M296" s="270"/>
    </row>
    <row r="297" spans="1:13" x14ac:dyDescent="0.25">
      <c r="A297" s="356"/>
      <c r="B297" s="353"/>
      <c r="C297" s="13" t="s">
        <v>17</v>
      </c>
      <c r="D297" s="201">
        <v>5</v>
      </c>
      <c r="E297" s="166" t="s">
        <v>32</v>
      </c>
      <c r="F297" s="268" t="s">
        <v>294</v>
      </c>
      <c r="G297" s="269"/>
      <c r="H297" s="269"/>
      <c r="I297" s="269"/>
      <c r="J297" s="269"/>
      <c r="K297" s="269"/>
      <c r="L297" s="269"/>
      <c r="M297" s="270"/>
    </row>
    <row r="298" spans="1:13" x14ac:dyDescent="0.25">
      <c r="A298" s="356"/>
      <c r="B298" s="353"/>
      <c r="C298" s="13" t="s">
        <v>10</v>
      </c>
      <c r="D298" s="87" t="s">
        <v>32</v>
      </c>
      <c r="E298" s="166" t="s">
        <v>451</v>
      </c>
      <c r="F298" s="268" t="s">
        <v>343</v>
      </c>
      <c r="G298" s="269"/>
      <c r="H298" s="269"/>
      <c r="I298" s="269"/>
      <c r="J298" s="269"/>
      <c r="K298" s="269"/>
      <c r="L298" s="269"/>
      <c r="M298" s="270"/>
    </row>
    <row r="299" spans="1:13" x14ac:dyDescent="0.25">
      <c r="A299" s="356"/>
      <c r="B299" s="353"/>
      <c r="C299" s="13" t="s">
        <v>5</v>
      </c>
      <c r="D299" s="201">
        <v>12.052</v>
      </c>
      <c r="E299" s="166" t="s">
        <v>609</v>
      </c>
      <c r="F299" s="268" t="s">
        <v>654</v>
      </c>
      <c r="G299" s="269"/>
      <c r="H299" s="269"/>
      <c r="I299" s="269"/>
      <c r="J299" s="269"/>
      <c r="K299" s="269"/>
      <c r="L299" s="269"/>
      <c r="M299" s="270"/>
    </row>
    <row r="300" spans="1:13" x14ac:dyDescent="0.25">
      <c r="A300" s="356"/>
      <c r="B300" s="353"/>
      <c r="C300" s="13" t="s">
        <v>11</v>
      </c>
      <c r="D300" s="196" t="s">
        <v>57</v>
      </c>
      <c r="E300" s="166" t="s">
        <v>513</v>
      </c>
      <c r="F300" s="268" t="s">
        <v>291</v>
      </c>
      <c r="G300" s="269"/>
      <c r="H300" s="269"/>
      <c r="I300" s="269"/>
      <c r="J300" s="269"/>
      <c r="K300" s="269"/>
      <c r="L300" s="269"/>
      <c r="M300" s="270"/>
    </row>
    <row r="301" spans="1:13" x14ac:dyDescent="0.25">
      <c r="A301" s="356"/>
      <c r="B301" s="353"/>
      <c r="C301" s="13" t="s">
        <v>1</v>
      </c>
      <c r="D301" s="196" t="s">
        <v>32</v>
      </c>
      <c r="E301" s="166" t="s">
        <v>604</v>
      </c>
      <c r="F301" s="268" t="s">
        <v>610</v>
      </c>
      <c r="G301" s="269"/>
      <c r="H301" s="269"/>
      <c r="I301" s="269"/>
      <c r="J301" s="269"/>
      <c r="K301" s="269"/>
      <c r="L301" s="269"/>
      <c r="M301" s="270"/>
    </row>
    <row r="302" spans="1:13" x14ac:dyDescent="0.25">
      <c r="A302" s="356"/>
      <c r="B302" s="353"/>
      <c r="C302" s="13" t="s">
        <v>2</v>
      </c>
      <c r="D302" s="196" t="s">
        <v>57</v>
      </c>
      <c r="E302" s="166" t="s">
        <v>32</v>
      </c>
      <c r="F302" s="268" t="s">
        <v>800</v>
      </c>
      <c r="G302" s="269"/>
      <c r="H302" s="269"/>
      <c r="I302" s="269"/>
      <c r="J302" s="269"/>
      <c r="K302" s="269"/>
      <c r="L302" s="269"/>
      <c r="M302" s="270"/>
    </row>
    <row r="303" spans="1:13" ht="15.75" thickBot="1" x14ac:dyDescent="0.3">
      <c r="A303" s="357"/>
      <c r="B303" s="354"/>
      <c r="C303" s="193" t="s">
        <v>12</v>
      </c>
      <c r="D303" s="241">
        <v>1.05</v>
      </c>
      <c r="E303" s="194" t="s">
        <v>32</v>
      </c>
      <c r="F303" s="259" t="s">
        <v>307</v>
      </c>
      <c r="G303" s="260"/>
      <c r="H303" s="260"/>
      <c r="I303" s="260"/>
      <c r="J303" s="260"/>
      <c r="K303" s="260"/>
      <c r="L303" s="260"/>
      <c r="M303" s="261"/>
    </row>
    <row r="304" spans="1:13" ht="31.5" customHeight="1" x14ac:dyDescent="0.25">
      <c r="A304" s="355" t="s">
        <v>30</v>
      </c>
      <c r="B304" s="352" t="s">
        <v>232</v>
      </c>
      <c r="C304" s="187" t="s">
        <v>1</v>
      </c>
      <c r="D304" s="207">
        <v>1.8957840000000001</v>
      </c>
      <c r="E304" s="189" t="s">
        <v>533</v>
      </c>
      <c r="F304" s="325" t="s">
        <v>35</v>
      </c>
      <c r="G304" s="326"/>
      <c r="H304" s="326"/>
      <c r="I304" s="326"/>
      <c r="J304" s="326"/>
      <c r="K304" s="326"/>
      <c r="L304" s="326"/>
      <c r="M304" s="327"/>
    </row>
    <row r="305" spans="1:13" ht="36.75" customHeight="1" x14ac:dyDescent="0.25">
      <c r="A305" s="356"/>
      <c r="B305" s="353"/>
      <c r="C305" s="13" t="s">
        <v>2</v>
      </c>
      <c r="D305" s="201">
        <v>2</v>
      </c>
      <c r="E305" s="166" t="s">
        <v>32</v>
      </c>
      <c r="F305" s="272" t="s">
        <v>793</v>
      </c>
      <c r="G305" s="275"/>
      <c r="H305" s="275"/>
      <c r="I305" s="275"/>
      <c r="J305" s="275"/>
      <c r="K305" s="275"/>
      <c r="L305" s="275"/>
      <c r="M305" s="274"/>
    </row>
    <row r="306" spans="1:13" ht="40.5" customHeight="1" thickBot="1" x14ac:dyDescent="0.3">
      <c r="A306" s="356"/>
      <c r="B306" s="353"/>
      <c r="C306" s="193" t="s">
        <v>14</v>
      </c>
      <c r="D306" s="184" t="s">
        <v>32</v>
      </c>
      <c r="E306" s="194" t="s">
        <v>504</v>
      </c>
      <c r="F306" s="285" t="s">
        <v>106</v>
      </c>
      <c r="G306" s="286"/>
      <c r="H306" s="286"/>
      <c r="I306" s="286"/>
      <c r="J306" s="286"/>
      <c r="K306" s="286"/>
      <c r="L306" s="286"/>
      <c r="M306" s="287"/>
    </row>
    <row r="307" spans="1:13" x14ac:dyDescent="0.25">
      <c r="A307" s="356"/>
      <c r="B307" s="352" t="s">
        <v>36</v>
      </c>
      <c r="C307" s="187" t="s">
        <v>1</v>
      </c>
      <c r="D307" s="188" t="s">
        <v>57</v>
      </c>
      <c r="E307" s="189" t="s">
        <v>533</v>
      </c>
      <c r="F307" s="328" t="s">
        <v>37</v>
      </c>
      <c r="G307" s="329"/>
      <c r="H307" s="329"/>
      <c r="I307" s="329"/>
      <c r="J307" s="329"/>
      <c r="K307" s="329"/>
      <c r="L307" s="329"/>
      <c r="M307" s="330"/>
    </row>
    <row r="308" spans="1:13" x14ac:dyDescent="0.25">
      <c r="A308" s="356"/>
      <c r="B308" s="353"/>
      <c r="C308" s="13" t="s">
        <v>2</v>
      </c>
      <c r="D308" s="205" t="s">
        <v>57</v>
      </c>
      <c r="E308" s="166" t="s">
        <v>32</v>
      </c>
      <c r="F308" s="256" t="s">
        <v>794</v>
      </c>
      <c r="G308" s="257"/>
      <c r="H308" s="257"/>
      <c r="I308" s="257"/>
      <c r="J308" s="257"/>
      <c r="K308" s="257"/>
      <c r="L308" s="257"/>
      <c r="M308" s="258"/>
    </row>
    <row r="309" spans="1:13" ht="30.75" customHeight="1" x14ac:dyDescent="0.25">
      <c r="A309" s="356"/>
      <c r="B309" s="353"/>
      <c r="C309" s="13" t="s">
        <v>3</v>
      </c>
      <c r="D309" s="201">
        <v>7.74</v>
      </c>
      <c r="E309" s="166" t="s">
        <v>32</v>
      </c>
      <c r="F309" s="256" t="s">
        <v>551</v>
      </c>
      <c r="G309" s="257"/>
      <c r="H309" s="257"/>
      <c r="I309" s="257"/>
      <c r="J309" s="257"/>
      <c r="K309" s="257"/>
      <c r="L309" s="257"/>
      <c r="M309" s="258"/>
    </row>
    <row r="310" spans="1:13" x14ac:dyDescent="0.25">
      <c r="A310" s="356"/>
      <c r="B310" s="353"/>
      <c r="C310" s="13" t="s">
        <v>5</v>
      </c>
      <c r="D310" s="109">
        <v>1.3659227999999999</v>
      </c>
      <c r="E310" s="166" t="s">
        <v>640</v>
      </c>
      <c r="F310" s="256" t="s">
        <v>69</v>
      </c>
      <c r="G310" s="257"/>
      <c r="H310" s="257"/>
      <c r="I310" s="257"/>
      <c r="J310" s="257"/>
      <c r="K310" s="257"/>
      <c r="L310" s="257"/>
      <c r="M310" s="258"/>
    </row>
    <row r="311" spans="1:13" x14ac:dyDescent="0.25">
      <c r="A311" s="356"/>
      <c r="B311" s="353"/>
      <c r="C311" s="13" t="s">
        <v>7</v>
      </c>
      <c r="D311" s="87">
        <v>5</v>
      </c>
      <c r="E311" s="166" t="s">
        <v>32</v>
      </c>
      <c r="F311" s="256" t="s">
        <v>86</v>
      </c>
      <c r="G311" s="257"/>
      <c r="H311" s="257"/>
      <c r="I311" s="257"/>
      <c r="J311" s="257"/>
      <c r="K311" s="257"/>
      <c r="L311" s="257"/>
      <c r="M311" s="258"/>
    </row>
    <row r="312" spans="1:13" x14ac:dyDescent="0.25">
      <c r="A312" s="356"/>
      <c r="B312" s="353"/>
      <c r="C312" s="13" t="s">
        <v>8</v>
      </c>
      <c r="D312" s="201">
        <v>10</v>
      </c>
      <c r="E312" s="166" t="s">
        <v>32</v>
      </c>
      <c r="F312" s="256" t="s">
        <v>354</v>
      </c>
      <c r="G312" s="257"/>
      <c r="H312" s="257"/>
      <c r="I312" s="257"/>
      <c r="J312" s="257"/>
      <c r="K312" s="257"/>
      <c r="L312" s="257"/>
      <c r="M312" s="258"/>
    </row>
    <row r="313" spans="1:13" x14ac:dyDescent="0.25">
      <c r="A313" s="356"/>
      <c r="B313" s="353"/>
      <c r="C313" s="13" t="s">
        <v>15</v>
      </c>
      <c r="D313" s="201">
        <v>6</v>
      </c>
      <c r="E313" s="166" t="s">
        <v>451</v>
      </c>
      <c r="F313" s="256" t="s">
        <v>123</v>
      </c>
      <c r="G313" s="257"/>
      <c r="H313" s="257"/>
      <c r="I313" s="257"/>
      <c r="J313" s="257"/>
      <c r="K313" s="257"/>
      <c r="L313" s="257"/>
      <c r="M313" s="258"/>
    </row>
    <row r="314" spans="1:13" x14ac:dyDescent="0.25">
      <c r="A314" s="356"/>
      <c r="B314" s="353"/>
      <c r="C314" s="13" t="s">
        <v>17</v>
      </c>
      <c r="D314" s="87" t="s">
        <v>57</v>
      </c>
      <c r="E314" s="166" t="s">
        <v>32</v>
      </c>
      <c r="F314" s="256" t="s">
        <v>127</v>
      </c>
      <c r="G314" s="257"/>
      <c r="H314" s="257"/>
      <c r="I314" s="257"/>
      <c r="J314" s="257"/>
      <c r="K314" s="257"/>
      <c r="L314" s="257"/>
      <c r="M314" s="258"/>
    </row>
    <row r="315" spans="1:13" ht="45" customHeight="1" x14ac:dyDescent="0.25">
      <c r="A315" s="356"/>
      <c r="B315" s="353"/>
      <c r="C315" s="13" t="s">
        <v>29</v>
      </c>
      <c r="D315" s="201">
        <v>1</v>
      </c>
      <c r="E315" s="166" t="s">
        <v>503</v>
      </c>
      <c r="F315" s="307" t="s">
        <v>866</v>
      </c>
      <c r="G315" s="308"/>
      <c r="H315" s="308"/>
      <c r="I315" s="308"/>
      <c r="J315" s="308"/>
      <c r="K315" s="308"/>
      <c r="L315" s="308"/>
      <c r="M315" s="309"/>
    </row>
    <row r="316" spans="1:13" ht="30.75" customHeight="1" x14ac:dyDescent="0.25">
      <c r="A316" s="356"/>
      <c r="B316" s="353"/>
      <c r="C316" s="13" t="s">
        <v>131</v>
      </c>
      <c r="D316" s="201">
        <v>0.10199999999999999</v>
      </c>
      <c r="E316" s="120" t="s">
        <v>503</v>
      </c>
      <c r="F316" s="307" t="s">
        <v>158</v>
      </c>
      <c r="G316" s="308"/>
      <c r="H316" s="308"/>
      <c r="I316" s="308"/>
      <c r="J316" s="308"/>
      <c r="K316" s="308"/>
      <c r="L316" s="308"/>
      <c r="M316" s="309"/>
    </row>
    <row r="317" spans="1:13" x14ac:dyDescent="0.25">
      <c r="A317" s="356"/>
      <c r="B317" s="353"/>
      <c r="C317" s="13" t="s">
        <v>26</v>
      </c>
      <c r="D317" s="201">
        <v>0.28599999999999998</v>
      </c>
      <c r="E317" s="166" t="s">
        <v>513</v>
      </c>
      <c r="F317" s="307" t="s">
        <v>671</v>
      </c>
      <c r="G317" s="308"/>
      <c r="H317" s="308"/>
      <c r="I317" s="308"/>
      <c r="J317" s="308"/>
      <c r="K317" s="308"/>
      <c r="L317" s="308"/>
      <c r="M317" s="309"/>
    </row>
    <row r="318" spans="1:13" x14ac:dyDescent="0.25">
      <c r="A318" s="356"/>
      <c r="B318" s="353"/>
      <c r="C318" s="13" t="s">
        <v>23</v>
      </c>
      <c r="D318" s="87" t="s">
        <v>57</v>
      </c>
      <c r="E318" s="166" t="s">
        <v>449</v>
      </c>
      <c r="F318" s="307" t="s">
        <v>170</v>
      </c>
      <c r="G318" s="308"/>
      <c r="H318" s="308"/>
      <c r="I318" s="308"/>
      <c r="J318" s="308"/>
      <c r="K318" s="308"/>
      <c r="L318" s="308"/>
      <c r="M318" s="309"/>
    </row>
    <row r="319" spans="1:13" x14ac:dyDescent="0.25">
      <c r="A319" s="356"/>
      <c r="B319" s="353"/>
      <c r="C319" s="13" t="s">
        <v>16</v>
      </c>
      <c r="D319" s="240">
        <v>3.7</v>
      </c>
      <c r="E319" s="120" t="s">
        <v>32</v>
      </c>
      <c r="F319" s="256" t="s">
        <v>734</v>
      </c>
      <c r="G319" s="257"/>
      <c r="H319" s="257"/>
      <c r="I319" s="257"/>
      <c r="J319" s="257"/>
      <c r="K319" s="257"/>
      <c r="L319" s="257"/>
      <c r="M319" s="258"/>
    </row>
    <row r="320" spans="1:13" x14ac:dyDescent="0.25">
      <c r="A320" s="356"/>
      <c r="B320" s="353"/>
      <c r="C320" s="13" t="s">
        <v>19</v>
      </c>
      <c r="D320" s="201">
        <v>0.82799999999999996</v>
      </c>
      <c r="E320" s="166" t="s">
        <v>32</v>
      </c>
      <c r="F320" s="256" t="s">
        <v>787</v>
      </c>
      <c r="G320" s="257"/>
      <c r="H320" s="257"/>
      <c r="I320" s="257"/>
      <c r="J320" s="257"/>
      <c r="K320" s="257"/>
      <c r="L320" s="257"/>
      <c r="M320" s="258"/>
    </row>
    <row r="321" spans="1:13" x14ac:dyDescent="0.25">
      <c r="A321" s="356"/>
      <c r="B321" s="353"/>
      <c r="C321" s="13" t="s">
        <v>18</v>
      </c>
      <c r="D321" s="87">
        <v>0.77</v>
      </c>
      <c r="E321" s="166" t="s">
        <v>465</v>
      </c>
      <c r="F321" s="256" t="s">
        <v>464</v>
      </c>
      <c r="G321" s="257"/>
      <c r="H321" s="257"/>
      <c r="I321" s="257"/>
      <c r="J321" s="257"/>
      <c r="K321" s="257"/>
      <c r="L321" s="257"/>
      <c r="M321" s="258"/>
    </row>
    <row r="322" spans="1:13" x14ac:dyDescent="0.25">
      <c r="A322" s="356"/>
      <c r="B322" s="353"/>
      <c r="C322" s="13" t="s">
        <v>10</v>
      </c>
      <c r="D322" s="109">
        <v>0.60927672955974854</v>
      </c>
      <c r="E322" s="166" t="s">
        <v>513</v>
      </c>
      <c r="F322" s="256" t="s">
        <v>686</v>
      </c>
      <c r="G322" s="257"/>
      <c r="H322" s="257"/>
      <c r="I322" s="257"/>
      <c r="J322" s="257"/>
      <c r="K322" s="257"/>
      <c r="L322" s="257"/>
      <c r="M322" s="258"/>
    </row>
    <row r="323" spans="1:13" x14ac:dyDescent="0.25">
      <c r="A323" s="356"/>
      <c r="B323" s="353"/>
      <c r="C323" s="13" t="s">
        <v>11</v>
      </c>
      <c r="D323" s="87">
        <v>0.215</v>
      </c>
      <c r="E323" s="166" t="s">
        <v>32</v>
      </c>
      <c r="F323" s="268" t="s">
        <v>289</v>
      </c>
      <c r="G323" s="269"/>
      <c r="H323" s="269"/>
      <c r="I323" s="269"/>
      <c r="J323" s="269"/>
      <c r="K323" s="269"/>
      <c r="L323" s="269"/>
      <c r="M323" s="270"/>
    </row>
    <row r="324" spans="1:13" x14ac:dyDescent="0.25">
      <c r="A324" s="356"/>
      <c r="B324" s="353"/>
      <c r="C324" s="13" t="s">
        <v>24</v>
      </c>
      <c r="D324" s="201">
        <v>0.79600000000000004</v>
      </c>
      <c r="E324" s="166" t="s">
        <v>32</v>
      </c>
      <c r="F324" s="268" t="s">
        <v>376</v>
      </c>
      <c r="G324" s="269"/>
      <c r="H324" s="269"/>
      <c r="I324" s="269"/>
      <c r="J324" s="269"/>
      <c r="K324" s="269"/>
      <c r="L324" s="269"/>
      <c r="M324" s="270"/>
    </row>
    <row r="325" spans="1:13" x14ac:dyDescent="0.25">
      <c r="A325" s="356"/>
      <c r="B325" s="353"/>
      <c r="C325" s="13" t="s">
        <v>97</v>
      </c>
      <c r="D325" s="196" t="s">
        <v>32</v>
      </c>
      <c r="E325" s="166" t="s">
        <v>32</v>
      </c>
      <c r="F325" s="268" t="s">
        <v>382</v>
      </c>
      <c r="G325" s="269"/>
      <c r="H325" s="269"/>
      <c r="I325" s="269"/>
      <c r="J325" s="269"/>
      <c r="K325" s="269"/>
      <c r="L325" s="269"/>
      <c r="M325" s="270"/>
    </row>
    <row r="326" spans="1:13" x14ac:dyDescent="0.25">
      <c r="A326" s="356"/>
      <c r="B326" s="353"/>
      <c r="C326" s="13" t="s">
        <v>9</v>
      </c>
      <c r="D326" s="87">
        <v>0.98899999999999999</v>
      </c>
      <c r="E326" s="166" t="s">
        <v>503</v>
      </c>
      <c r="F326" s="256" t="s">
        <v>770</v>
      </c>
      <c r="G326" s="257"/>
      <c r="H326" s="257"/>
      <c r="I326" s="257"/>
      <c r="J326" s="257"/>
      <c r="K326" s="257"/>
      <c r="L326" s="257"/>
      <c r="M326" s="258"/>
    </row>
    <row r="327" spans="1:13" ht="15.75" thickBot="1" x14ac:dyDescent="0.3">
      <c r="A327" s="356"/>
      <c r="B327" s="354"/>
      <c r="C327" s="193" t="s">
        <v>20</v>
      </c>
      <c r="D327" s="203">
        <v>61.300800000000002</v>
      </c>
      <c r="E327" s="166" t="s">
        <v>604</v>
      </c>
      <c r="F327" s="285" t="s">
        <v>900</v>
      </c>
      <c r="G327" s="286"/>
      <c r="H327" s="286"/>
      <c r="I327" s="286"/>
      <c r="J327" s="286"/>
      <c r="K327" s="286"/>
      <c r="L327" s="286"/>
      <c r="M327" s="287"/>
    </row>
    <row r="328" spans="1:13" ht="28.5" customHeight="1" x14ac:dyDescent="0.25">
      <c r="A328" s="356"/>
      <c r="B328" s="352" t="s">
        <v>55</v>
      </c>
      <c r="C328" s="187" t="s">
        <v>22</v>
      </c>
      <c r="D328" s="209">
        <v>104</v>
      </c>
      <c r="E328" s="195" t="s">
        <v>32</v>
      </c>
      <c r="F328" s="253" t="s">
        <v>542</v>
      </c>
      <c r="G328" s="254"/>
      <c r="H328" s="254"/>
      <c r="I328" s="254"/>
      <c r="J328" s="254"/>
      <c r="K328" s="254"/>
      <c r="L328" s="254"/>
      <c r="M328" s="255"/>
    </row>
    <row r="329" spans="1:13" ht="30" customHeight="1" x14ac:dyDescent="0.25">
      <c r="A329" s="356"/>
      <c r="B329" s="353"/>
      <c r="C329" s="13" t="s">
        <v>4</v>
      </c>
      <c r="D329" s="201">
        <v>12</v>
      </c>
      <c r="E329" s="166" t="s">
        <v>451</v>
      </c>
      <c r="F329" s="256" t="s">
        <v>783</v>
      </c>
      <c r="G329" s="257"/>
      <c r="H329" s="257"/>
      <c r="I329" s="257"/>
      <c r="J329" s="257"/>
      <c r="K329" s="257"/>
      <c r="L329" s="257"/>
      <c r="M329" s="258"/>
    </row>
    <row r="330" spans="1:13" x14ac:dyDescent="0.25">
      <c r="A330" s="356"/>
      <c r="B330" s="353"/>
      <c r="C330" s="13" t="s">
        <v>5</v>
      </c>
      <c r="D330" s="109" t="s">
        <v>32</v>
      </c>
      <c r="E330" s="166" t="s">
        <v>32</v>
      </c>
      <c r="F330" s="256" t="s">
        <v>322</v>
      </c>
      <c r="G330" s="257"/>
      <c r="H330" s="257"/>
      <c r="I330" s="257"/>
      <c r="J330" s="257"/>
      <c r="K330" s="257"/>
      <c r="L330" s="257"/>
      <c r="M330" s="258"/>
    </row>
    <row r="331" spans="1:13" ht="43.5" customHeight="1" x14ac:dyDescent="0.25">
      <c r="A331" s="356"/>
      <c r="B331" s="353"/>
      <c r="C331" s="13" t="s">
        <v>6</v>
      </c>
      <c r="D331" s="87">
        <v>8.5</v>
      </c>
      <c r="E331" s="166" t="s">
        <v>502</v>
      </c>
      <c r="F331" s="262" t="s">
        <v>490</v>
      </c>
      <c r="G331" s="263"/>
      <c r="H331" s="263"/>
      <c r="I331" s="263"/>
      <c r="J331" s="263"/>
      <c r="K331" s="263"/>
      <c r="L331" s="263"/>
      <c r="M331" s="264"/>
    </row>
    <row r="332" spans="1:13" x14ac:dyDescent="0.25">
      <c r="A332" s="356"/>
      <c r="B332" s="353"/>
      <c r="C332" s="13" t="s">
        <v>14</v>
      </c>
      <c r="D332" s="87" t="s">
        <v>57</v>
      </c>
      <c r="E332" s="166" t="s">
        <v>528</v>
      </c>
      <c r="F332" s="256" t="s">
        <v>565</v>
      </c>
      <c r="G332" s="257"/>
      <c r="H332" s="257"/>
      <c r="I332" s="257"/>
      <c r="J332" s="257"/>
      <c r="K332" s="257"/>
      <c r="L332" s="257"/>
      <c r="M332" s="258"/>
    </row>
    <row r="333" spans="1:13" x14ac:dyDescent="0.25">
      <c r="A333" s="356"/>
      <c r="B333" s="353"/>
      <c r="C333" s="13" t="s">
        <v>29</v>
      </c>
      <c r="D333" s="87" t="s">
        <v>57</v>
      </c>
      <c r="E333" s="166" t="s">
        <v>32</v>
      </c>
      <c r="F333" s="307" t="s">
        <v>174</v>
      </c>
      <c r="G333" s="308"/>
      <c r="H333" s="308"/>
      <c r="I333" s="308"/>
      <c r="J333" s="308"/>
      <c r="K333" s="308"/>
      <c r="L333" s="308"/>
      <c r="M333" s="309"/>
    </row>
    <row r="334" spans="1:13" x14ac:dyDescent="0.25">
      <c r="A334" s="356"/>
      <c r="B334" s="353"/>
      <c r="C334" s="13" t="s">
        <v>28</v>
      </c>
      <c r="D334" s="150">
        <v>0.83879999999999999</v>
      </c>
      <c r="E334" s="224" t="s">
        <v>528</v>
      </c>
      <c r="F334" s="304" t="s">
        <v>286</v>
      </c>
      <c r="G334" s="305"/>
      <c r="H334" s="305"/>
      <c r="I334" s="305"/>
      <c r="J334" s="305"/>
      <c r="K334" s="305"/>
      <c r="L334" s="305"/>
      <c r="M334" s="306"/>
    </row>
    <row r="335" spans="1:13" x14ac:dyDescent="0.25">
      <c r="A335" s="356"/>
      <c r="B335" s="353"/>
      <c r="C335" s="13" t="s">
        <v>7</v>
      </c>
      <c r="D335" s="196" t="s">
        <v>57</v>
      </c>
      <c r="E335" s="166" t="s">
        <v>32</v>
      </c>
      <c r="F335" s="256" t="s">
        <v>349</v>
      </c>
      <c r="G335" s="257"/>
      <c r="H335" s="257"/>
      <c r="I335" s="257"/>
      <c r="J335" s="257"/>
      <c r="K335" s="257"/>
      <c r="L335" s="257"/>
      <c r="M335" s="258"/>
    </row>
    <row r="336" spans="1:13" x14ac:dyDescent="0.25">
      <c r="A336" s="356"/>
      <c r="B336" s="353"/>
      <c r="C336" s="13" t="s">
        <v>16</v>
      </c>
      <c r="D336" s="196" t="s">
        <v>32</v>
      </c>
      <c r="E336" s="166" t="s">
        <v>32</v>
      </c>
      <c r="F336" s="256" t="s">
        <v>372</v>
      </c>
      <c r="G336" s="257"/>
      <c r="H336" s="257"/>
      <c r="I336" s="257"/>
      <c r="J336" s="257"/>
      <c r="K336" s="257"/>
      <c r="L336" s="257"/>
      <c r="M336" s="258"/>
    </row>
    <row r="337" spans="1:13" x14ac:dyDescent="0.25">
      <c r="A337" s="356"/>
      <c r="B337" s="353"/>
      <c r="C337" s="13" t="s">
        <v>10</v>
      </c>
      <c r="D337" s="196" t="s">
        <v>32</v>
      </c>
      <c r="E337" s="166" t="s">
        <v>32</v>
      </c>
      <c r="F337" s="256" t="s">
        <v>689</v>
      </c>
      <c r="G337" s="257"/>
      <c r="H337" s="257"/>
      <c r="I337" s="257"/>
      <c r="J337" s="257"/>
      <c r="K337" s="257"/>
      <c r="L337" s="257"/>
      <c r="M337" s="258"/>
    </row>
    <row r="338" spans="1:13" ht="15.75" thickBot="1" x14ac:dyDescent="0.3">
      <c r="A338" s="357"/>
      <c r="B338" s="353"/>
      <c r="C338" s="13" t="s">
        <v>13</v>
      </c>
      <c r="D338" s="192">
        <v>1.8384</v>
      </c>
      <c r="E338" s="194" t="s">
        <v>640</v>
      </c>
      <c r="F338" s="256" t="s">
        <v>306</v>
      </c>
      <c r="G338" s="257"/>
      <c r="H338" s="257"/>
      <c r="I338" s="257"/>
      <c r="J338" s="257"/>
      <c r="K338" s="257"/>
      <c r="L338" s="257"/>
      <c r="M338" s="258"/>
    </row>
    <row r="339" spans="1:13" ht="30" customHeight="1" x14ac:dyDescent="0.25">
      <c r="A339" s="355" t="s">
        <v>236</v>
      </c>
      <c r="B339" s="352" t="s">
        <v>234</v>
      </c>
      <c r="C339" s="187" t="s">
        <v>1</v>
      </c>
      <c r="D339" s="242">
        <v>0.58399999999999996</v>
      </c>
      <c r="E339" s="195" t="s">
        <v>513</v>
      </c>
      <c r="F339" s="253" t="s">
        <v>605</v>
      </c>
      <c r="G339" s="254"/>
      <c r="H339" s="254"/>
      <c r="I339" s="254"/>
      <c r="J339" s="254"/>
      <c r="K339" s="254"/>
      <c r="L339" s="254"/>
      <c r="M339" s="255"/>
    </row>
    <row r="340" spans="1:13" x14ac:dyDescent="0.25">
      <c r="A340" s="356"/>
      <c r="B340" s="353"/>
      <c r="C340" s="13" t="s">
        <v>2</v>
      </c>
      <c r="D340" s="205" t="s">
        <v>32</v>
      </c>
      <c r="E340" s="166" t="s">
        <v>32</v>
      </c>
      <c r="F340" s="256" t="s">
        <v>45</v>
      </c>
      <c r="G340" s="257"/>
      <c r="H340" s="257"/>
      <c r="I340" s="257"/>
      <c r="J340" s="257"/>
      <c r="K340" s="257"/>
      <c r="L340" s="257"/>
      <c r="M340" s="258"/>
    </row>
    <row r="341" spans="1:13" x14ac:dyDescent="0.25">
      <c r="A341" s="356"/>
      <c r="B341" s="353"/>
      <c r="C341" s="13" t="s">
        <v>3</v>
      </c>
      <c r="D341" s="87" t="s">
        <v>57</v>
      </c>
      <c r="E341" s="166" t="s">
        <v>32</v>
      </c>
      <c r="F341" s="256" t="s">
        <v>550</v>
      </c>
      <c r="G341" s="257"/>
      <c r="H341" s="257"/>
      <c r="I341" s="257"/>
      <c r="J341" s="257"/>
      <c r="K341" s="257"/>
      <c r="L341" s="257"/>
      <c r="M341" s="258"/>
    </row>
    <row r="342" spans="1:13" ht="30.75" customHeight="1" x14ac:dyDescent="0.25">
      <c r="A342" s="356"/>
      <c r="B342" s="353"/>
      <c r="C342" s="13" t="s">
        <v>22</v>
      </c>
      <c r="D342" s="87" t="s">
        <v>57</v>
      </c>
      <c r="E342" s="166" t="s">
        <v>32</v>
      </c>
      <c r="F342" s="256" t="s">
        <v>540</v>
      </c>
      <c r="G342" s="257"/>
      <c r="H342" s="257"/>
      <c r="I342" s="257"/>
      <c r="J342" s="257"/>
      <c r="K342" s="257"/>
      <c r="L342" s="257"/>
      <c r="M342" s="258"/>
    </row>
    <row r="343" spans="1:13" x14ac:dyDescent="0.25">
      <c r="A343" s="356"/>
      <c r="B343" s="353"/>
      <c r="C343" s="13" t="s">
        <v>4</v>
      </c>
      <c r="D343" s="87" t="s">
        <v>57</v>
      </c>
      <c r="E343" s="166" t="s">
        <v>32</v>
      </c>
      <c r="F343" s="256" t="s">
        <v>71</v>
      </c>
      <c r="G343" s="257"/>
      <c r="H343" s="257"/>
      <c r="I343" s="257"/>
      <c r="J343" s="257"/>
      <c r="K343" s="257"/>
      <c r="L343" s="257"/>
      <c r="M343" s="258"/>
    </row>
    <row r="344" spans="1:13" ht="30.75" customHeight="1" x14ac:dyDescent="0.25">
      <c r="A344" s="356"/>
      <c r="B344" s="353"/>
      <c r="C344" s="13" t="s">
        <v>6</v>
      </c>
      <c r="D344" s="201">
        <v>24.35</v>
      </c>
      <c r="E344" s="166" t="s">
        <v>504</v>
      </c>
      <c r="F344" s="297" t="s">
        <v>487</v>
      </c>
      <c r="G344" s="298"/>
      <c r="H344" s="298"/>
      <c r="I344" s="298"/>
      <c r="J344" s="298"/>
      <c r="K344" s="298"/>
      <c r="L344" s="298"/>
      <c r="M344" s="299"/>
    </row>
    <row r="345" spans="1:13" ht="30.75" customHeight="1" x14ac:dyDescent="0.25">
      <c r="A345" s="356"/>
      <c r="B345" s="353"/>
      <c r="C345" s="13" t="s">
        <v>7</v>
      </c>
      <c r="D345" s="201">
        <v>1.83</v>
      </c>
      <c r="E345" s="166" t="s">
        <v>513</v>
      </c>
      <c r="F345" s="297" t="s">
        <v>720</v>
      </c>
      <c r="G345" s="298"/>
      <c r="H345" s="298"/>
      <c r="I345" s="298"/>
      <c r="J345" s="298"/>
      <c r="K345" s="298"/>
      <c r="L345" s="298"/>
      <c r="M345" s="299"/>
    </row>
    <row r="346" spans="1:13" x14ac:dyDescent="0.25">
      <c r="A346" s="356"/>
      <c r="B346" s="353"/>
      <c r="C346" s="13" t="s">
        <v>9</v>
      </c>
      <c r="D346" s="196">
        <v>4.0000000000000001E-3</v>
      </c>
      <c r="E346" s="166" t="s">
        <v>451</v>
      </c>
      <c r="F346" s="268" t="s">
        <v>269</v>
      </c>
      <c r="G346" s="269"/>
      <c r="H346" s="269"/>
      <c r="I346" s="269"/>
      <c r="J346" s="269"/>
      <c r="K346" s="269"/>
      <c r="L346" s="269"/>
      <c r="M346" s="270"/>
    </row>
    <row r="347" spans="1:13" x14ac:dyDescent="0.25">
      <c r="A347" s="356"/>
      <c r="B347" s="353"/>
      <c r="C347" s="13" t="s">
        <v>14</v>
      </c>
      <c r="D347" s="87">
        <v>0.6</v>
      </c>
      <c r="E347" s="166" t="s">
        <v>528</v>
      </c>
      <c r="F347" s="256" t="s">
        <v>586</v>
      </c>
      <c r="G347" s="257"/>
      <c r="H347" s="257"/>
      <c r="I347" s="257"/>
      <c r="J347" s="257"/>
      <c r="K347" s="257"/>
      <c r="L347" s="257"/>
      <c r="M347" s="258"/>
    </row>
    <row r="348" spans="1:13" x14ac:dyDescent="0.25">
      <c r="A348" s="356"/>
      <c r="B348" s="353"/>
      <c r="C348" s="13" t="s">
        <v>15</v>
      </c>
      <c r="D348" s="87" t="s">
        <v>57</v>
      </c>
      <c r="E348" s="166" t="s">
        <v>32</v>
      </c>
      <c r="F348" s="256" t="s">
        <v>119</v>
      </c>
      <c r="G348" s="257"/>
      <c r="H348" s="257"/>
      <c r="I348" s="257"/>
      <c r="J348" s="257"/>
      <c r="K348" s="257"/>
      <c r="L348" s="257"/>
      <c r="M348" s="258"/>
    </row>
    <row r="349" spans="1:13" x14ac:dyDescent="0.25">
      <c r="A349" s="356"/>
      <c r="B349" s="353"/>
      <c r="C349" s="13" t="s">
        <v>29</v>
      </c>
      <c r="D349" s="87" t="s">
        <v>57</v>
      </c>
      <c r="E349" s="166" t="s">
        <v>32</v>
      </c>
      <c r="F349" s="256" t="s">
        <v>133</v>
      </c>
      <c r="G349" s="257"/>
      <c r="H349" s="257"/>
      <c r="I349" s="257"/>
      <c r="J349" s="257"/>
      <c r="K349" s="257"/>
      <c r="L349" s="257"/>
      <c r="M349" s="258"/>
    </row>
    <row r="350" spans="1:13" ht="30.75" customHeight="1" x14ac:dyDescent="0.25">
      <c r="A350" s="356"/>
      <c r="B350" s="353"/>
      <c r="C350" s="13" t="s">
        <v>97</v>
      </c>
      <c r="D350" s="201">
        <v>0.55000000000000004</v>
      </c>
      <c r="E350" s="166" t="s">
        <v>451</v>
      </c>
      <c r="F350" s="256" t="s">
        <v>760</v>
      </c>
      <c r="G350" s="257"/>
      <c r="H350" s="257"/>
      <c r="I350" s="257"/>
      <c r="J350" s="257"/>
      <c r="K350" s="257"/>
      <c r="L350" s="257"/>
      <c r="M350" s="258"/>
    </row>
    <row r="351" spans="1:13" x14ac:dyDescent="0.25">
      <c r="A351" s="356"/>
      <c r="B351" s="353"/>
      <c r="C351" s="13" t="s">
        <v>8</v>
      </c>
      <c r="D351" s="196">
        <v>0.17499999999999999</v>
      </c>
      <c r="E351" s="166" t="s">
        <v>747</v>
      </c>
      <c r="F351" s="268" t="s">
        <v>273</v>
      </c>
      <c r="G351" s="269"/>
      <c r="H351" s="269"/>
      <c r="I351" s="269"/>
      <c r="J351" s="269"/>
      <c r="K351" s="269"/>
      <c r="L351" s="269"/>
      <c r="M351" s="270"/>
    </row>
    <row r="352" spans="1:13" x14ac:dyDescent="0.25">
      <c r="A352" s="356"/>
      <c r="B352" s="353"/>
      <c r="C352" s="13" t="s">
        <v>19</v>
      </c>
      <c r="D352" s="87" t="s">
        <v>32</v>
      </c>
      <c r="E352" s="166" t="s">
        <v>32</v>
      </c>
      <c r="F352" s="256" t="s">
        <v>786</v>
      </c>
      <c r="G352" s="257"/>
      <c r="H352" s="257"/>
      <c r="I352" s="257"/>
      <c r="J352" s="257"/>
      <c r="K352" s="257"/>
      <c r="L352" s="257"/>
      <c r="M352" s="258"/>
    </row>
    <row r="353" spans="1:13" x14ac:dyDescent="0.25">
      <c r="A353" s="356"/>
      <c r="B353" s="353"/>
      <c r="C353" s="13" t="s">
        <v>11</v>
      </c>
      <c r="D353" s="201">
        <v>0.21</v>
      </c>
      <c r="E353" s="166" t="s">
        <v>32</v>
      </c>
      <c r="F353" s="331" t="s">
        <v>288</v>
      </c>
      <c r="G353" s="257"/>
      <c r="H353" s="257"/>
      <c r="I353" s="257"/>
      <c r="J353" s="257"/>
      <c r="K353" s="257"/>
      <c r="L353" s="257"/>
      <c r="M353" s="258"/>
    </row>
    <row r="354" spans="1:13" x14ac:dyDescent="0.25">
      <c r="A354" s="356"/>
      <c r="B354" s="353"/>
      <c r="C354" s="13" t="s">
        <v>28</v>
      </c>
      <c r="D354" s="112" t="s">
        <v>32</v>
      </c>
      <c r="E354" s="166" t="s">
        <v>32</v>
      </c>
      <c r="F354" s="256" t="s">
        <v>393</v>
      </c>
      <c r="G354" s="257"/>
      <c r="H354" s="257"/>
      <c r="I354" s="257"/>
      <c r="J354" s="257"/>
      <c r="K354" s="257"/>
      <c r="L354" s="257"/>
      <c r="M354" s="258"/>
    </row>
    <row r="355" spans="1:13" x14ac:dyDescent="0.25">
      <c r="A355" s="356"/>
      <c r="B355" s="353"/>
      <c r="C355" s="13" t="s">
        <v>24</v>
      </c>
      <c r="D355" s="87" t="s">
        <v>57</v>
      </c>
      <c r="E355" s="166" t="s">
        <v>32</v>
      </c>
      <c r="F355" s="256" t="s">
        <v>374</v>
      </c>
      <c r="G355" s="257"/>
      <c r="H355" s="257"/>
      <c r="I355" s="257"/>
      <c r="J355" s="257"/>
      <c r="K355" s="257"/>
      <c r="L355" s="257"/>
      <c r="M355" s="258"/>
    </row>
    <row r="356" spans="1:13" x14ac:dyDescent="0.25">
      <c r="A356" s="356"/>
      <c r="B356" s="353"/>
      <c r="C356" s="13" t="s">
        <v>17</v>
      </c>
      <c r="D356" s="87" t="s">
        <v>57</v>
      </c>
      <c r="E356" s="166" t="s">
        <v>32</v>
      </c>
      <c r="F356" s="272" t="s">
        <v>400</v>
      </c>
      <c r="G356" s="275"/>
      <c r="H356" s="275"/>
      <c r="I356" s="275"/>
      <c r="J356" s="275"/>
      <c r="K356" s="275"/>
      <c r="L356" s="275"/>
      <c r="M356" s="274"/>
    </row>
    <row r="357" spans="1:13" x14ac:dyDescent="0.25">
      <c r="A357" s="356"/>
      <c r="B357" s="353"/>
      <c r="C357" s="13" t="s">
        <v>23</v>
      </c>
      <c r="D357" s="87" t="s">
        <v>57</v>
      </c>
      <c r="E357" s="166" t="s">
        <v>513</v>
      </c>
      <c r="F357" s="272" t="s">
        <v>455</v>
      </c>
      <c r="G357" s="275"/>
      <c r="H357" s="275"/>
      <c r="I357" s="275"/>
      <c r="J357" s="275"/>
      <c r="K357" s="275"/>
      <c r="L357" s="275"/>
      <c r="M357" s="274"/>
    </row>
    <row r="358" spans="1:13" x14ac:dyDescent="0.25">
      <c r="A358" s="356"/>
      <c r="B358" s="353"/>
      <c r="C358" s="13" t="s">
        <v>18</v>
      </c>
      <c r="D358" s="87" t="s">
        <v>32</v>
      </c>
      <c r="E358" s="166" t="s">
        <v>32</v>
      </c>
      <c r="F358" s="272" t="s">
        <v>470</v>
      </c>
      <c r="G358" s="275"/>
      <c r="H358" s="275"/>
      <c r="I358" s="275"/>
      <c r="J358" s="275"/>
      <c r="K358" s="275"/>
      <c r="L358" s="275"/>
      <c r="M358" s="274"/>
    </row>
    <row r="359" spans="1:13" ht="15.75" thickBot="1" x14ac:dyDescent="0.3">
      <c r="A359" s="356"/>
      <c r="B359" s="354"/>
      <c r="C359" s="193" t="s">
        <v>12</v>
      </c>
      <c r="D359" s="241">
        <v>1.5</v>
      </c>
      <c r="E359" s="194" t="s">
        <v>674</v>
      </c>
      <c r="F359" s="259" t="s">
        <v>241</v>
      </c>
      <c r="G359" s="260"/>
      <c r="H359" s="260"/>
      <c r="I359" s="260"/>
      <c r="J359" s="260"/>
      <c r="K359" s="260"/>
      <c r="L359" s="260"/>
      <c r="M359" s="261"/>
    </row>
    <row r="360" spans="1:13" x14ac:dyDescent="0.25">
      <c r="A360" s="356"/>
      <c r="B360" s="352" t="s">
        <v>233</v>
      </c>
      <c r="C360" s="13" t="s">
        <v>1</v>
      </c>
      <c r="D360" s="205" t="s">
        <v>57</v>
      </c>
      <c r="E360" s="195" t="s">
        <v>533</v>
      </c>
      <c r="F360" s="268" t="s">
        <v>34</v>
      </c>
      <c r="G360" s="269"/>
      <c r="H360" s="269"/>
      <c r="I360" s="269"/>
      <c r="J360" s="269"/>
      <c r="K360" s="269"/>
      <c r="L360" s="269"/>
      <c r="M360" s="270"/>
    </row>
    <row r="361" spans="1:13" x14ac:dyDescent="0.25">
      <c r="A361" s="356"/>
      <c r="B361" s="353"/>
      <c r="C361" s="13" t="s">
        <v>2</v>
      </c>
      <c r="D361" s="205" t="s">
        <v>57</v>
      </c>
      <c r="E361" s="166" t="s">
        <v>32</v>
      </c>
      <c r="F361" s="256" t="s">
        <v>45</v>
      </c>
      <c r="G361" s="257"/>
      <c r="H361" s="257"/>
      <c r="I361" s="257"/>
      <c r="J361" s="257"/>
      <c r="K361" s="257"/>
      <c r="L361" s="257"/>
      <c r="M361" s="258"/>
    </row>
    <row r="362" spans="1:13" ht="29.25" customHeight="1" x14ac:dyDescent="0.25">
      <c r="A362" s="356"/>
      <c r="B362" s="353"/>
      <c r="C362" s="13" t="s">
        <v>5</v>
      </c>
      <c r="D362" s="109">
        <v>0.25443660000000001</v>
      </c>
      <c r="E362" s="166" t="s">
        <v>451</v>
      </c>
      <c r="F362" s="256" t="s">
        <v>666</v>
      </c>
      <c r="G362" s="257"/>
      <c r="H362" s="257"/>
      <c r="I362" s="257"/>
      <c r="J362" s="257"/>
      <c r="K362" s="257"/>
      <c r="L362" s="257"/>
      <c r="M362" s="258"/>
    </row>
    <row r="363" spans="1:13" ht="30.75" customHeight="1" x14ac:dyDescent="0.25">
      <c r="A363" s="356"/>
      <c r="B363" s="353"/>
      <c r="C363" s="13" t="s">
        <v>6</v>
      </c>
      <c r="D363" s="87" t="s">
        <v>57</v>
      </c>
      <c r="E363" s="166" t="s">
        <v>504</v>
      </c>
      <c r="F363" s="256" t="s">
        <v>488</v>
      </c>
      <c r="G363" s="257"/>
      <c r="H363" s="257"/>
      <c r="I363" s="257"/>
      <c r="J363" s="257"/>
      <c r="K363" s="257"/>
      <c r="L363" s="257"/>
      <c r="M363" s="258"/>
    </row>
    <row r="364" spans="1:13" x14ac:dyDescent="0.25">
      <c r="A364" s="356"/>
      <c r="B364" s="353"/>
      <c r="C364" s="13" t="s">
        <v>7</v>
      </c>
      <c r="D364" s="87">
        <v>0.13</v>
      </c>
      <c r="E364" s="166" t="s">
        <v>32</v>
      </c>
      <c r="F364" s="256" t="s">
        <v>348</v>
      </c>
      <c r="G364" s="257"/>
      <c r="H364" s="257"/>
      <c r="I364" s="257"/>
      <c r="J364" s="257"/>
      <c r="K364" s="257"/>
      <c r="L364" s="257"/>
      <c r="M364" s="258"/>
    </row>
    <row r="365" spans="1:13" x14ac:dyDescent="0.25">
      <c r="A365" s="356"/>
      <c r="B365" s="353"/>
      <c r="C365" s="13" t="s">
        <v>14</v>
      </c>
      <c r="D365" s="87">
        <v>1.4</v>
      </c>
      <c r="E365" s="166" t="s">
        <v>32</v>
      </c>
      <c r="F365" s="256" t="s">
        <v>585</v>
      </c>
      <c r="G365" s="257"/>
      <c r="H365" s="257"/>
      <c r="I365" s="257"/>
      <c r="J365" s="257"/>
      <c r="K365" s="257"/>
      <c r="L365" s="257"/>
      <c r="M365" s="258"/>
    </row>
    <row r="366" spans="1:13" x14ac:dyDescent="0.25">
      <c r="A366" s="356"/>
      <c r="B366" s="353"/>
      <c r="C366" s="13" t="s">
        <v>15</v>
      </c>
      <c r="D366" s="87" t="s">
        <v>57</v>
      </c>
      <c r="E366" s="166" t="s">
        <v>32</v>
      </c>
      <c r="F366" s="256" t="s">
        <v>124</v>
      </c>
      <c r="G366" s="257"/>
      <c r="H366" s="257"/>
      <c r="I366" s="257"/>
      <c r="J366" s="257"/>
      <c r="K366" s="257"/>
      <c r="L366" s="257"/>
      <c r="M366" s="258"/>
    </row>
    <row r="367" spans="1:13" ht="30.75" customHeight="1" x14ac:dyDescent="0.25">
      <c r="A367" s="356"/>
      <c r="B367" s="353"/>
      <c r="C367" s="13" t="s">
        <v>29</v>
      </c>
      <c r="D367" s="201">
        <v>0.05</v>
      </c>
      <c r="E367" s="166" t="s">
        <v>32</v>
      </c>
      <c r="F367" s="304" t="s">
        <v>176</v>
      </c>
      <c r="G367" s="305"/>
      <c r="H367" s="305"/>
      <c r="I367" s="305"/>
      <c r="J367" s="305"/>
      <c r="K367" s="305"/>
      <c r="L367" s="305"/>
      <c r="M367" s="306"/>
    </row>
    <row r="368" spans="1:13" x14ac:dyDescent="0.25">
      <c r="A368" s="356"/>
      <c r="B368" s="353"/>
      <c r="C368" s="13" t="s">
        <v>26</v>
      </c>
      <c r="D368" s="87">
        <v>7.0000000000000001E-3</v>
      </c>
      <c r="E368" s="166" t="s">
        <v>674</v>
      </c>
      <c r="F368" s="262" t="s">
        <v>681</v>
      </c>
      <c r="G368" s="263"/>
      <c r="H368" s="263"/>
      <c r="I368" s="263"/>
      <c r="J368" s="263"/>
      <c r="K368" s="263"/>
      <c r="L368" s="263"/>
      <c r="M368" s="264"/>
    </row>
    <row r="369" spans="1:13" x14ac:dyDescent="0.25">
      <c r="A369" s="356"/>
      <c r="B369" s="353"/>
      <c r="C369" s="13" t="s">
        <v>131</v>
      </c>
      <c r="D369" s="87">
        <v>3.4500000000000003E-2</v>
      </c>
      <c r="E369" s="120" t="s">
        <v>503</v>
      </c>
      <c r="F369" s="256" t="s">
        <v>156</v>
      </c>
      <c r="G369" s="257"/>
      <c r="H369" s="257"/>
      <c r="I369" s="257"/>
      <c r="J369" s="257"/>
      <c r="K369" s="257"/>
      <c r="L369" s="257"/>
      <c r="M369" s="258"/>
    </row>
    <row r="370" spans="1:13" ht="33" customHeight="1" x14ac:dyDescent="0.25">
      <c r="A370" s="356"/>
      <c r="B370" s="353"/>
      <c r="C370" s="13" t="s">
        <v>13</v>
      </c>
      <c r="D370" s="192">
        <v>0.85026000000000002</v>
      </c>
      <c r="E370" s="166" t="s">
        <v>451</v>
      </c>
      <c r="F370" s="256" t="s">
        <v>407</v>
      </c>
      <c r="G370" s="257"/>
      <c r="H370" s="257"/>
      <c r="I370" s="257"/>
      <c r="J370" s="257"/>
      <c r="K370" s="257"/>
      <c r="L370" s="257"/>
      <c r="M370" s="258"/>
    </row>
    <row r="371" spans="1:13" x14ac:dyDescent="0.25">
      <c r="A371" s="356"/>
      <c r="B371" s="353"/>
      <c r="C371" s="13" t="s">
        <v>97</v>
      </c>
      <c r="D371" s="87" t="s">
        <v>57</v>
      </c>
      <c r="E371" s="166" t="s">
        <v>32</v>
      </c>
      <c r="F371" s="256" t="s">
        <v>161</v>
      </c>
      <c r="G371" s="257"/>
      <c r="H371" s="257"/>
      <c r="I371" s="257"/>
      <c r="J371" s="257"/>
      <c r="K371" s="257"/>
      <c r="L371" s="257"/>
      <c r="M371" s="258"/>
    </row>
    <row r="372" spans="1:13" x14ac:dyDescent="0.25">
      <c r="A372" s="356"/>
      <c r="B372" s="353"/>
      <c r="C372" s="13" t="s">
        <v>16</v>
      </c>
      <c r="D372" s="192">
        <v>2.4</v>
      </c>
      <c r="E372" s="166" t="s">
        <v>32</v>
      </c>
      <c r="F372" s="256" t="s">
        <v>186</v>
      </c>
      <c r="G372" s="257"/>
      <c r="H372" s="257"/>
      <c r="I372" s="257"/>
      <c r="J372" s="257"/>
      <c r="K372" s="257"/>
      <c r="L372" s="257"/>
      <c r="M372" s="258"/>
    </row>
    <row r="373" spans="1:13" x14ac:dyDescent="0.25">
      <c r="A373" s="356"/>
      <c r="B373" s="353"/>
      <c r="C373" s="13" t="s">
        <v>24</v>
      </c>
      <c r="D373" s="192" t="s">
        <v>57</v>
      </c>
      <c r="E373" s="166" t="s">
        <v>32</v>
      </c>
      <c r="F373" s="256" t="s">
        <v>375</v>
      </c>
      <c r="G373" s="257"/>
      <c r="H373" s="257"/>
      <c r="I373" s="257"/>
      <c r="J373" s="257"/>
      <c r="K373" s="257"/>
      <c r="L373" s="257"/>
      <c r="M373" s="258"/>
    </row>
    <row r="374" spans="1:13" ht="30.75" customHeight="1" x14ac:dyDescent="0.25">
      <c r="A374" s="356"/>
      <c r="B374" s="353"/>
      <c r="C374" s="13" t="s">
        <v>12</v>
      </c>
      <c r="D374" s="192" t="s">
        <v>57</v>
      </c>
      <c r="E374" s="166" t="s">
        <v>32</v>
      </c>
      <c r="F374" s="256" t="s">
        <v>480</v>
      </c>
      <c r="G374" s="257"/>
      <c r="H374" s="257"/>
      <c r="I374" s="257"/>
      <c r="J374" s="257"/>
      <c r="K374" s="257"/>
      <c r="L374" s="257"/>
      <c r="M374" s="258"/>
    </row>
    <row r="375" spans="1:13" x14ac:dyDescent="0.25">
      <c r="A375" s="356"/>
      <c r="B375" s="353"/>
      <c r="C375" s="13" t="s">
        <v>11</v>
      </c>
      <c r="D375" s="192" t="s">
        <v>57</v>
      </c>
      <c r="E375" s="166" t="s">
        <v>32</v>
      </c>
      <c r="F375" s="256" t="s">
        <v>508</v>
      </c>
      <c r="G375" s="257"/>
      <c r="H375" s="257"/>
      <c r="I375" s="257"/>
      <c r="J375" s="257"/>
      <c r="K375" s="257"/>
      <c r="L375" s="257"/>
      <c r="M375" s="258"/>
    </row>
    <row r="376" spans="1:13" x14ac:dyDescent="0.25">
      <c r="A376" s="356"/>
      <c r="B376" s="353"/>
      <c r="C376" s="13" t="s">
        <v>22</v>
      </c>
      <c r="D376" s="192" t="s">
        <v>57</v>
      </c>
      <c r="E376" s="166" t="s">
        <v>32</v>
      </c>
      <c r="F376" s="256" t="s">
        <v>539</v>
      </c>
      <c r="G376" s="257"/>
      <c r="H376" s="257"/>
      <c r="I376" s="257"/>
      <c r="J376" s="257"/>
      <c r="K376" s="257"/>
      <c r="L376" s="257"/>
      <c r="M376" s="258"/>
    </row>
    <row r="377" spans="1:13" x14ac:dyDescent="0.25">
      <c r="A377" s="356"/>
      <c r="B377" s="353"/>
      <c r="C377" s="13" t="s">
        <v>3</v>
      </c>
      <c r="D377" s="240">
        <v>13.539</v>
      </c>
      <c r="E377" s="166" t="s">
        <v>32</v>
      </c>
      <c r="F377" s="256" t="s">
        <v>549</v>
      </c>
      <c r="G377" s="257"/>
      <c r="H377" s="257"/>
      <c r="I377" s="257"/>
      <c r="J377" s="257"/>
      <c r="K377" s="257"/>
      <c r="L377" s="257"/>
      <c r="M377" s="258"/>
    </row>
    <row r="378" spans="1:13" x14ac:dyDescent="0.25">
      <c r="A378" s="356"/>
      <c r="B378" s="353"/>
      <c r="C378" s="13" t="s">
        <v>9</v>
      </c>
      <c r="D378" s="87">
        <v>0.104</v>
      </c>
      <c r="E378" s="166" t="s">
        <v>32</v>
      </c>
      <c r="F378" s="256" t="s">
        <v>771</v>
      </c>
      <c r="G378" s="257"/>
      <c r="H378" s="257"/>
      <c r="I378" s="257"/>
      <c r="J378" s="257"/>
      <c r="K378" s="257"/>
      <c r="L378" s="257"/>
      <c r="M378" s="258"/>
    </row>
    <row r="379" spans="1:13" ht="15.75" thickBot="1" x14ac:dyDescent="0.3">
      <c r="A379" s="356"/>
      <c r="B379" s="353"/>
      <c r="C379" s="193" t="s">
        <v>20</v>
      </c>
      <c r="D379" s="203">
        <v>2.2704</v>
      </c>
      <c r="E379" s="194" t="s">
        <v>623</v>
      </c>
      <c r="F379" s="259" t="s">
        <v>213</v>
      </c>
      <c r="G379" s="260"/>
      <c r="H379" s="260"/>
      <c r="I379" s="260"/>
      <c r="J379" s="260"/>
      <c r="K379" s="260"/>
      <c r="L379" s="260"/>
      <c r="M379" s="261"/>
    </row>
    <row r="380" spans="1:13" x14ac:dyDescent="0.25">
      <c r="A380" s="356" t="s">
        <v>891</v>
      </c>
      <c r="B380" s="352" t="s">
        <v>54</v>
      </c>
      <c r="C380" s="187" t="s">
        <v>22</v>
      </c>
      <c r="D380" s="183" t="s">
        <v>57</v>
      </c>
      <c r="E380" s="195" t="s">
        <v>503</v>
      </c>
      <c r="F380" s="253" t="s">
        <v>529</v>
      </c>
      <c r="G380" s="254"/>
      <c r="H380" s="254"/>
      <c r="I380" s="254"/>
      <c r="J380" s="254"/>
      <c r="K380" s="254"/>
      <c r="L380" s="254"/>
      <c r="M380" s="255"/>
    </row>
    <row r="381" spans="1:13" x14ac:dyDescent="0.25">
      <c r="A381" s="356"/>
      <c r="B381" s="353"/>
      <c r="C381" s="13" t="s">
        <v>5</v>
      </c>
      <c r="D381" s="109">
        <v>5.3565600000000005E-2</v>
      </c>
      <c r="E381" s="166" t="s">
        <v>667</v>
      </c>
      <c r="F381" s="256" t="s">
        <v>325</v>
      </c>
      <c r="G381" s="257"/>
      <c r="H381" s="257"/>
      <c r="I381" s="257"/>
      <c r="J381" s="257"/>
      <c r="K381" s="257"/>
      <c r="L381" s="257"/>
      <c r="M381" s="258"/>
    </row>
    <row r="382" spans="1:13" x14ac:dyDescent="0.25">
      <c r="A382" s="356"/>
      <c r="B382" s="353"/>
      <c r="C382" s="13" t="s">
        <v>6</v>
      </c>
      <c r="D382" s="87" t="s">
        <v>57</v>
      </c>
      <c r="E382" s="166" t="s">
        <v>32</v>
      </c>
      <c r="F382" s="256" t="s">
        <v>489</v>
      </c>
      <c r="G382" s="257"/>
      <c r="H382" s="257"/>
      <c r="I382" s="257"/>
      <c r="J382" s="257"/>
      <c r="K382" s="257"/>
      <c r="L382" s="257"/>
      <c r="M382" s="258"/>
    </row>
    <row r="383" spans="1:13" x14ac:dyDescent="0.25">
      <c r="A383" s="356"/>
      <c r="B383" s="353"/>
      <c r="C383" s="13" t="s">
        <v>9</v>
      </c>
      <c r="D383" s="87">
        <v>0.01</v>
      </c>
      <c r="E383" s="166" t="s">
        <v>451</v>
      </c>
      <c r="F383" s="256" t="s">
        <v>100</v>
      </c>
      <c r="G383" s="257"/>
      <c r="H383" s="257"/>
      <c r="I383" s="257"/>
      <c r="J383" s="257"/>
      <c r="K383" s="257"/>
      <c r="L383" s="257"/>
      <c r="M383" s="258"/>
    </row>
    <row r="384" spans="1:13" x14ac:dyDescent="0.25">
      <c r="A384" s="356"/>
      <c r="B384" s="353"/>
      <c r="C384" s="13" t="s">
        <v>14</v>
      </c>
      <c r="D384" s="201">
        <v>17.940999999999999</v>
      </c>
      <c r="E384" s="166" t="s">
        <v>32</v>
      </c>
      <c r="F384" s="256" t="s">
        <v>564</v>
      </c>
      <c r="G384" s="257"/>
      <c r="H384" s="257"/>
      <c r="I384" s="257"/>
      <c r="J384" s="257"/>
      <c r="K384" s="257"/>
      <c r="L384" s="257"/>
      <c r="M384" s="258"/>
    </row>
    <row r="385" spans="1:13" ht="31.5" customHeight="1" x14ac:dyDescent="0.25">
      <c r="A385" s="356"/>
      <c r="B385" s="353"/>
      <c r="C385" s="13" t="s">
        <v>15</v>
      </c>
      <c r="D385" s="87" t="s">
        <v>57</v>
      </c>
      <c r="E385" s="166" t="s">
        <v>32</v>
      </c>
      <c r="F385" s="256" t="s">
        <v>780</v>
      </c>
      <c r="G385" s="257"/>
      <c r="H385" s="257"/>
      <c r="I385" s="257"/>
      <c r="J385" s="257"/>
      <c r="K385" s="257"/>
      <c r="L385" s="257"/>
      <c r="M385" s="258"/>
    </row>
    <row r="386" spans="1:13" ht="31.5" customHeight="1" x14ac:dyDescent="0.25">
      <c r="A386" s="356"/>
      <c r="B386" s="353"/>
      <c r="C386" s="13" t="s">
        <v>17</v>
      </c>
      <c r="D386" s="201">
        <v>12.775</v>
      </c>
      <c r="E386" s="166" t="s">
        <v>32</v>
      </c>
      <c r="F386" s="256" t="s">
        <v>416</v>
      </c>
      <c r="G386" s="257"/>
      <c r="H386" s="257"/>
      <c r="I386" s="257"/>
      <c r="J386" s="257"/>
      <c r="K386" s="257"/>
      <c r="L386" s="257"/>
      <c r="M386" s="258"/>
    </row>
    <row r="387" spans="1:13" x14ac:dyDescent="0.25">
      <c r="A387" s="356"/>
      <c r="B387" s="353"/>
      <c r="C387" s="13" t="s">
        <v>29</v>
      </c>
      <c r="D387" s="87" t="s">
        <v>57</v>
      </c>
      <c r="E387" s="166" t="s">
        <v>32</v>
      </c>
      <c r="F387" s="307" t="s">
        <v>177</v>
      </c>
      <c r="G387" s="308"/>
      <c r="H387" s="308"/>
      <c r="I387" s="308"/>
      <c r="J387" s="308"/>
      <c r="K387" s="308"/>
      <c r="L387" s="308"/>
      <c r="M387" s="309"/>
    </row>
    <row r="388" spans="1:13" ht="30" customHeight="1" x14ac:dyDescent="0.25">
      <c r="A388" s="356"/>
      <c r="B388" s="353"/>
      <c r="C388" s="13" t="s">
        <v>12</v>
      </c>
      <c r="D388" s="201">
        <v>1.5</v>
      </c>
      <c r="E388" s="166" t="s">
        <v>640</v>
      </c>
      <c r="F388" s="256" t="s">
        <v>481</v>
      </c>
      <c r="G388" s="257"/>
      <c r="H388" s="257"/>
      <c r="I388" s="257"/>
      <c r="J388" s="257"/>
      <c r="K388" s="257"/>
      <c r="L388" s="257"/>
      <c r="M388" s="258"/>
    </row>
    <row r="389" spans="1:13" x14ac:dyDescent="0.25">
      <c r="A389" s="356"/>
      <c r="B389" s="353"/>
      <c r="C389" s="13" t="s">
        <v>23</v>
      </c>
      <c r="D389" s="87" t="s">
        <v>57</v>
      </c>
      <c r="E389" s="166" t="s">
        <v>449</v>
      </c>
      <c r="F389" s="262" t="s">
        <v>169</v>
      </c>
      <c r="G389" s="263"/>
      <c r="H389" s="263"/>
      <c r="I389" s="263"/>
      <c r="J389" s="263"/>
      <c r="K389" s="263"/>
      <c r="L389" s="263"/>
      <c r="M389" s="264"/>
    </row>
    <row r="390" spans="1:13" x14ac:dyDescent="0.25">
      <c r="A390" s="356"/>
      <c r="B390" s="353"/>
      <c r="C390" s="13" t="s">
        <v>13</v>
      </c>
      <c r="D390" s="192">
        <v>0.10111200000000001</v>
      </c>
      <c r="E390" s="166" t="s">
        <v>667</v>
      </c>
      <c r="F390" s="256" t="s">
        <v>144</v>
      </c>
      <c r="G390" s="257"/>
      <c r="H390" s="257"/>
      <c r="I390" s="257"/>
      <c r="J390" s="257"/>
      <c r="K390" s="257"/>
      <c r="L390" s="257"/>
      <c r="M390" s="258"/>
    </row>
    <row r="391" spans="1:13" x14ac:dyDescent="0.25">
      <c r="A391" s="356"/>
      <c r="B391" s="353"/>
      <c r="C391" s="13" t="s">
        <v>16</v>
      </c>
      <c r="D391" s="87" t="s">
        <v>57</v>
      </c>
      <c r="E391" s="166" t="s">
        <v>32</v>
      </c>
      <c r="F391" s="256" t="s">
        <v>371</v>
      </c>
      <c r="G391" s="257"/>
      <c r="H391" s="257"/>
      <c r="I391" s="257"/>
      <c r="J391" s="257"/>
      <c r="K391" s="257"/>
      <c r="L391" s="257"/>
      <c r="M391" s="258"/>
    </row>
    <row r="392" spans="1:13" x14ac:dyDescent="0.25">
      <c r="A392" s="356"/>
      <c r="B392" s="353"/>
      <c r="C392" s="13" t="s">
        <v>11</v>
      </c>
      <c r="D392" s="87" t="s">
        <v>57</v>
      </c>
      <c r="E392" s="166" t="s">
        <v>32</v>
      </c>
      <c r="F392" s="313" t="s">
        <v>509</v>
      </c>
      <c r="G392" s="314"/>
      <c r="H392" s="314"/>
      <c r="I392" s="314"/>
      <c r="J392" s="314"/>
      <c r="K392" s="314"/>
      <c r="L392" s="314"/>
      <c r="M392" s="315"/>
    </row>
    <row r="393" spans="1:13" x14ac:dyDescent="0.25">
      <c r="A393" s="356"/>
      <c r="B393" s="353"/>
      <c r="C393" s="13" t="s">
        <v>18</v>
      </c>
      <c r="D393" s="87" t="s">
        <v>32</v>
      </c>
      <c r="E393" s="166" t="s">
        <v>32</v>
      </c>
      <c r="F393" s="313" t="s">
        <v>467</v>
      </c>
      <c r="G393" s="314"/>
      <c r="H393" s="314"/>
      <c r="I393" s="314"/>
      <c r="J393" s="314"/>
      <c r="K393" s="314"/>
      <c r="L393" s="314"/>
      <c r="M393" s="315"/>
    </row>
    <row r="394" spans="1:13" x14ac:dyDescent="0.25">
      <c r="A394" s="356"/>
      <c r="B394" s="353"/>
      <c r="C394" s="13" t="s">
        <v>7</v>
      </c>
      <c r="D394" s="201">
        <v>25.37</v>
      </c>
      <c r="E394" s="166" t="s">
        <v>451</v>
      </c>
      <c r="F394" s="313" t="s">
        <v>724</v>
      </c>
      <c r="G394" s="314"/>
      <c r="H394" s="314"/>
      <c r="I394" s="314"/>
      <c r="J394" s="314"/>
      <c r="K394" s="314"/>
      <c r="L394" s="314"/>
      <c r="M394" s="315"/>
    </row>
    <row r="395" spans="1:13" ht="31.5" customHeight="1" x14ac:dyDescent="0.25">
      <c r="A395" s="356"/>
      <c r="B395" s="353"/>
      <c r="C395" s="13" t="s">
        <v>97</v>
      </c>
      <c r="D395" s="201">
        <v>1</v>
      </c>
      <c r="E395" s="166" t="s">
        <v>623</v>
      </c>
      <c r="F395" s="262" t="s">
        <v>761</v>
      </c>
      <c r="G395" s="263"/>
      <c r="H395" s="263"/>
      <c r="I395" s="263"/>
      <c r="J395" s="263"/>
      <c r="K395" s="263"/>
      <c r="L395" s="263"/>
      <c r="M395" s="264"/>
    </row>
    <row r="396" spans="1:13" ht="15.75" thickBot="1" x14ac:dyDescent="0.3">
      <c r="A396" s="356"/>
      <c r="B396" s="353"/>
      <c r="C396" s="13" t="s">
        <v>2</v>
      </c>
      <c r="D396" s="196" t="s">
        <v>57</v>
      </c>
      <c r="E396" s="194" t="s">
        <v>32</v>
      </c>
      <c r="F396" s="332" t="s">
        <v>798</v>
      </c>
      <c r="G396" s="333"/>
      <c r="H396" s="333"/>
      <c r="I396" s="333"/>
      <c r="J396" s="333"/>
      <c r="K396" s="333"/>
      <c r="L396" s="333"/>
      <c r="M396" s="334"/>
    </row>
    <row r="397" spans="1:13" x14ac:dyDescent="0.25">
      <c r="A397" s="356"/>
      <c r="B397" s="352" t="s">
        <v>78</v>
      </c>
      <c r="C397" s="187" t="s">
        <v>6</v>
      </c>
      <c r="D397" s="183" t="s">
        <v>32</v>
      </c>
      <c r="E397" s="195" t="s">
        <v>32</v>
      </c>
      <c r="F397" s="253" t="s">
        <v>75</v>
      </c>
      <c r="G397" s="254"/>
      <c r="H397" s="254"/>
      <c r="I397" s="254"/>
      <c r="J397" s="254"/>
      <c r="K397" s="254"/>
      <c r="L397" s="254"/>
      <c r="M397" s="255"/>
    </row>
    <row r="398" spans="1:13" ht="31.5" customHeight="1" x14ac:dyDescent="0.25">
      <c r="A398" s="356"/>
      <c r="B398" s="353"/>
      <c r="C398" s="13" t="s">
        <v>7</v>
      </c>
      <c r="D398" s="87" t="s">
        <v>57</v>
      </c>
      <c r="E398" s="166" t="s">
        <v>32</v>
      </c>
      <c r="F398" s="256" t="s">
        <v>350</v>
      </c>
      <c r="G398" s="257"/>
      <c r="H398" s="257"/>
      <c r="I398" s="257"/>
      <c r="J398" s="257"/>
      <c r="K398" s="257"/>
      <c r="L398" s="257"/>
      <c r="M398" s="258"/>
    </row>
    <row r="399" spans="1:13" x14ac:dyDescent="0.25">
      <c r="A399" s="356"/>
      <c r="B399" s="353"/>
      <c r="C399" s="13" t="s">
        <v>8</v>
      </c>
      <c r="D399" s="87" t="s">
        <v>32</v>
      </c>
      <c r="E399" s="166" t="s">
        <v>451</v>
      </c>
      <c r="F399" s="256" t="s">
        <v>218</v>
      </c>
      <c r="G399" s="257"/>
      <c r="H399" s="257"/>
      <c r="I399" s="257"/>
      <c r="J399" s="257"/>
      <c r="K399" s="257"/>
      <c r="L399" s="257"/>
      <c r="M399" s="258"/>
    </row>
    <row r="400" spans="1:13" x14ac:dyDescent="0.25">
      <c r="A400" s="356"/>
      <c r="B400" s="353"/>
      <c r="C400" s="13" t="s">
        <v>28</v>
      </c>
      <c r="D400" s="112">
        <v>0.65705999999999998</v>
      </c>
      <c r="E400" s="166" t="s">
        <v>32</v>
      </c>
      <c r="F400" s="256" t="s">
        <v>287</v>
      </c>
      <c r="G400" s="257"/>
      <c r="H400" s="257"/>
      <c r="I400" s="257"/>
      <c r="J400" s="257"/>
      <c r="K400" s="257"/>
      <c r="L400" s="257"/>
      <c r="M400" s="258"/>
    </row>
    <row r="401" spans="1:13" x14ac:dyDescent="0.25">
      <c r="A401" s="356"/>
      <c r="B401" s="353"/>
      <c r="C401" s="13" t="s">
        <v>22</v>
      </c>
      <c r="D401" s="87" t="s">
        <v>57</v>
      </c>
      <c r="E401" s="166" t="s">
        <v>528</v>
      </c>
      <c r="F401" s="256" t="s">
        <v>527</v>
      </c>
      <c r="G401" s="257"/>
      <c r="H401" s="257"/>
      <c r="I401" s="257"/>
      <c r="J401" s="257"/>
      <c r="K401" s="257"/>
      <c r="L401" s="257"/>
      <c r="M401" s="258"/>
    </row>
    <row r="402" spans="1:13" x14ac:dyDescent="0.25">
      <c r="A402" s="356"/>
      <c r="B402" s="353"/>
      <c r="C402" s="13" t="s">
        <v>5</v>
      </c>
      <c r="D402" s="109">
        <v>5.088732E-2</v>
      </c>
      <c r="E402" s="166" t="s">
        <v>32</v>
      </c>
      <c r="F402" s="256" t="s">
        <v>638</v>
      </c>
      <c r="G402" s="257"/>
      <c r="H402" s="257"/>
      <c r="I402" s="257"/>
      <c r="J402" s="257"/>
      <c r="K402" s="257"/>
      <c r="L402" s="257"/>
      <c r="M402" s="258"/>
    </row>
    <row r="403" spans="1:13" ht="30.75" customHeight="1" thickBot="1" x14ac:dyDescent="0.3">
      <c r="A403" s="357"/>
      <c r="B403" s="353"/>
      <c r="C403" s="193" t="s">
        <v>14</v>
      </c>
      <c r="D403" s="184">
        <v>1.5249999999999999</v>
      </c>
      <c r="E403" s="194" t="s">
        <v>451</v>
      </c>
      <c r="F403" s="256" t="s">
        <v>582</v>
      </c>
      <c r="G403" s="257"/>
      <c r="H403" s="257"/>
      <c r="I403" s="257"/>
      <c r="J403" s="257"/>
      <c r="K403" s="257"/>
      <c r="L403" s="257"/>
      <c r="M403" s="258"/>
    </row>
    <row r="404" spans="1:13" ht="30" customHeight="1" x14ac:dyDescent="0.25">
      <c r="A404" s="355" t="s">
        <v>314</v>
      </c>
      <c r="B404" s="352" t="s">
        <v>315</v>
      </c>
      <c r="C404" s="187" t="s">
        <v>1</v>
      </c>
      <c r="D404" s="108">
        <v>9.1850000000000001E-2</v>
      </c>
      <c r="E404" s="195" t="s">
        <v>513</v>
      </c>
      <c r="F404" s="253" t="s">
        <v>624</v>
      </c>
      <c r="G404" s="254"/>
      <c r="H404" s="254"/>
      <c r="I404" s="254"/>
      <c r="J404" s="254"/>
      <c r="K404" s="254"/>
      <c r="L404" s="254"/>
      <c r="M404" s="255"/>
    </row>
    <row r="405" spans="1:13" x14ac:dyDescent="0.25">
      <c r="A405" s="356"/>
      <c r="B405" s="353"/>
      <c r="C405" s="13" t="s">
        <v>10</v>
      </c>
      <c r="D405" s="87" t="s">
        <v>32</v>
      </c>
      <c r="E405" s="166" t="s">
        <v>32</v>
      </c>
      <c r="F405" s="256" t="s">
        <v>259</v>
      </c>
      <c r="G405" s="257"/>
      <c r="H405" s="257"/>
      <c r="I405" s="257"/>
      <c r="J405" s="257"/>
      <c r="K405" s="257"/>
      <c r="L405" s="257"/>
      <c r="M405" s="258"/>
    </row>
    <row r="406" spans="1:13" x14ac:dyDescent="0.25">
      <c r="A406" s="356"/>
      <c r="B406" s="353"/>
      <c r="C406" s="13" t="s">
        <v>8</v>
      </c>
      <c r="D406" s="87" t="s">
        <v>32</v>
      </c>
      <c r="E406" s="166" t="s">
        <v>746</v>
      </c>
      <c r="F406" s="256" t="s">
        <v>417</v>
      </c>
      <c r="G406" s="257"/>
      <c r="H406" s="257"/>
      <c r="I406" s="257"/>
      <c r="J406" s="257"/>
      <c r="K406" s="257"/>
      <c r="L406" s="257"/>
      <c r="M406" s="258"/>
    </row>
    <row r="407" spans="1:13" x14ac:dyDescent="0.25">
      <c r="A407" s="356"/>
      <c r="B407" s="353"/>
      <c r="C407" s="13" t="s">
        <v>16</v>
      </c>
      <c r="D407" s="87" t="s">
        <v>32</v>
      </c>
      <c r="E407" s="166" t="s">
        <v>32</v>
      </c>
      <c r="F407" s="256" t="s">
        <v>184</v>
      </c>
      <c r="G407" s="257"/>
      <c r="H407" s="257"/>
      <c r="I407" s="257"/>
      <c r="J407" s="257"/>
      <c r="K407" s="257"/>
      <c r="L407" s="257"/>
      <c r="M407" s="258"/>
    </row>
    <row r="408" spans="1:13" x14ac:dyDescent="0.25">
      <c r="A408" s="356"/>
      <c r="B408" s="353"/>
      <c r="C408" s="13" t="s">
        <v>24</v>
      </c>
      <c r="D408" s="87" t="s">
        <v>32</v>
      </c>
      <c r="E408" s="166" t="s">
        <v>32</v>
      </c>
      <c r="F408" s="256" t="s">
        <v>380</v>
      </c>
      <c r="G408" s="257"/>
      <c r="H408" s="257"/>
      <c r="I408" s="257"/>
      <c r="J408" s="257"/>
      <c r="K408" s="257"/>
      <c r="L408" s="257"/>
      <c r="M408" s="258"/>
    </row>
    <row r="409" spans="1:13" x14ac:dyDescent="0.25">
      <c r="A409" s="356"/>
      <c r="B409" s="353"/>
      <c r="C409" s="13" t="s">
        <v>97</v>
      </c>
      <c r="D409" s="87">
        <v>0.1</v>
      </c>
      <c r="E409" s="166" t="s">
        <v>32</v>
      </c>
      <c r="F409" s="262" t="s">
        <v>901</v>
      </c>
      <c r="G409" s="263"/>
      <c r="H409" s="263"/>
      <c r="I409" s="263"/>
      <c r="J409" s="263"/>
      <c r="K409" s="263"/>
      <c r="L409" s="263"/>
      <c r="M409" s="264"/>
    </row>
    <row r="410" spans="1:13" ht="46.5" customHeight="1" x14ac:dyDescent="0.25">
      <c r="A410" s="356"/>
      <c r="B410" s="353"/>
      <c r="C410" s="13" t="s">
        <v>131</v>
      </c>
      <c r="D410" s="87" t="s">
        <v>32</v>
      </c>
      <c r="E410" s="166" t="s">
        <v>32</v>
      </c>
      <c r="F410" s="256" t="s">
        <v>418</v>
      </c>
      <c r="G410" s="257"/>
      <c r="H410" s="257"/>
      <c r="I410" s="257"/>
      <c r="J410" s="257"/>
      <c r="K410" s="257"/>
      <c r="L410" s="257"/>
      <c r="M410" s="258"/>
    </row>
    <row r="411" spans="1:13" ht="30.75" customHeight="1" x14ac:dyDescent="0.25">
      <c r="A411" s="356"/>
      <c r="B411" s="353"/>
      <c r="C411" s="13" t="s">
        <v>9</v>
      </c>
      <c r="D411" s="87" t="s">
        <v>32</v>
      </c>
      <c r="E411" s="166" t="s">
        <v>503</v>
      </c>
      <c r="F411" s="262" t="s">
        <v>865</v>
      </c>
      <c r="G411" s="263"/>
      <c r="H411" s="263"/>
      <c r="I411" s="263"/>
      <c r="J411" s="263"/>
      <c r="K411" s="263"/>
      <c r="L411" s="263"/>
      <c r="M411" s="264"/>
    </row>
    <row r="412" spans="1:13" x14ac:dyDescent="0.25">
      <c r="A412" s="356"/>
      <c r="B412" s="353"/>
      <c r="C412" s="13" t="s">
        <v>28</v>
      </c>
      <c r="D412" s="112" t="s">
        <v>32</v>
      </c>
      <c r="E412" s="166" t="s">
        <v>32</v>
      </c>
      <c r="F412" s="268" t="s">
        <v>419</v>
      </c>
      <c r="G412" s="269"/>
      <c r="H412" s="269"/>
      <c r="I412" s="269"/>
      <c r="J412" s="269"/>
      <c r="K412" s="269"/>
      <c r="L412" s="269"/>
      <c r="M412" s="270"/>
    </row>
    <row r="413" spans="1:13" x14ac:dyDescent="0.25">
      <c r="A413" s="356"/>
      <c r="B413" s="353"/>
      <c r="C413" s="13" t="s">
        <v>15</v>
      </c>
      <c r="D413" s="87" t="s">
        <v>32</v>
      </c>
      <c r="E413" s="166" t="s">
        <v>32</v>
      </c>
      <c r="F413" s="272" t="s">
        <v>420</v>
      </c>
      <c r="G413" s="275"/>
      <c r="H413" s="275"/>
      <c r="I413" s="275"/>
      <c r="J413" s="275"/>
      <c r="K413" s="275"/>
      <c r="L413" s="275"/>
      <c r="M413" s="274"/>
    </row>
    <row r="414" spans="1:13" x14ac:dyDescent="0.25">
      <c r="A414" s="356"/>
      <c r="B414" s="353"/>
      <c r="C414" s="13" t="s">
        <v>19</v>
      </c>
      <c r="D414" s="87" t="s">
        <v>32</v>
      </c>
      <c r="E414" s="166" t="s">
        <v>32</v>
      </c>
      <c r="F414" s="272" t="s">
        <v>192</v>
      </c>
      <c r="G414" s="275"/>
      <c r="H414" s="275"/>
      <c r="I414" s="275"/>
      <c r="J414" s="275"/>
      <c r="K414" s="275"/>
      <c r="L414" s="275"/>
      <c r="M414" s="274"/>
    </row>
    <row r="415" spans="1:13" ht="30" customHeight="1" x14ac:dyDescent="0.25">
      <c r="A415" s="356"/>
      <c r="B415" s="353"/>
      <c r="C415" s="13" t="s">
        <v>17</v>
      </c>
      <c r="D415" s="87" t="s">
        <v>32</v>
      </c>
      <c r="E415" s="166" t="s">
        <v>451</v>
      </c>
      <c r="F415" s="256" t="s">
        <v>421</v>
      </c>
      <c r="G415" s="257"/>
      <c r="H415" s="257"/>
      <c r="I415" s="257"/>
      <c r="J415" s="257"/>
      <c r="K415" s="257"/>
      <c r="L415" s="257"/>
      <c r="M415" s="258"/>
    </row>
    <row r="416" spans="1:13" x14ac:dyDescent="0.25">
      <c r="A416" s="356"/>
      <c r="B416" s="353"/>
      <c r="C416" s="13" t="s">
        <v>13</v>
      </c>
      <c r="D416" s="109">
        <v>0.45960000000000001</v>
      </c>
      <c r="E416" s="166" t="s">
        <v>32</v>
      </c>
      <c r="F416" s="272" t="s">
        <v>423</v>
      </c>
      <c r="G416" s="275"/>
      <c r="H416" s="275"/>
      <c r="I416" s="275"/>
      <c r="J416" s="275"/>
      <c r="K416" s="275"/>
      <c r="L416" s="275"/>
      <c r="M416" s="274"/>
    </row>
    <row r="417" spans="1:13" x14ac:dyDescent="0.25">
      <c r="A417" s="356"/>
      <c r="B417" s="353"/>
      <c r="C417" s="13" t="s">
        <v>6</v>
      </c>
      <c r="D417" s="87" t="s">
        <v>57</v>
      </c>
      <c r="E417" s="166" t="s">
        <v>451</v>
      </c>
      <c r="F417" s="268" t="s">
        <v>497</v>
      </c>
      <c r="G417" s="269"/>
      <c r="H417" s="269"/>
      <c r="I417" s="269"/>
      <c r="J417" s="269"/>
      <c r="K417" s="269"/>
      <c r="L417" s="269"/>
      <c r="M417" s="270"/>
    </row>
    <row r="418" spans="1:13" x14ac:dyDescent="0.25">
      <c r="A418" s="356"/>
      <c r="B418" s="353"/>
      <c r="C418" s="13" t="s">
        <v>23</v>
      </c>
      <c r="D418" s="87" t="s">
        <v>32</v>
      </c>
      <c r="E418" s="166" t="s">
        <v>32</v>
      </c>
      <c r="F418" s="268" t="s">
        <v>460</v>
      </c>
      <c r="G418" s="269"/>
      <c r="H418" s="269"/>
      <c r="I418" s="269"/>
      <c r="J418" s="269"/>
      <c r="K418" s="269"/>
      <c r="L418" s="269"/>
      <c r="M418" s="270"/>
    </row>
    <row r="419" spans="1:13" x14ac:dyDescent="0.25">
      <c r="A419" s="356"/>
      <c r="B419" s="353"/>
      <c r="C419" s="13" t="s">
        <v>11</v>
      </c>
      <c r="D419" s="87">
        <v>2.5000000000000001E-3</v>
      </c>
      <c r="E419" s="166" t="s">
        <v>512</v>
      </c>
      <c r="F419" s="268" t="s">
        <v>511</v>
      </c>
      <c r="G419" s="269"/>
      <c r="H419" s="269"/>
      <c r="I419" s="269"/>
      <c r="J419" s="269"/>
      <c r="K419" s="269"/>
      <c r="L419" s="269"/>
      <c r="M419" s="270"/>
    </row>
    <row r="420" spans="1:13" x14ac:dyDescent="0.25">
      <c r="A420" s="356"/>
      <c r="B420" s="353"/>
      <c r="C420" s="13" t="s">
        <v>22</v>
      </c>
      <c r="D420" s="87" t="s">
        <v>32</v>
      </c>
      <c r="E420" s="166" t="s">
        <v>513</v>
      </c>
      <c r="F420" s="268" t="s">
        <v>537</v>
      </c>
      <c r="G420" s="269"/>
      <c r="H420" s="269"/>
      <c r="I420" s="269"/>
      <c r="J420" s="269"/>
      <c r="K420" s="269"/>
      <c r="L420" s="269"/>
      <c r="M420" s="270"/>
    </row>
    <row r="421" spans="1:13" x14ac:dyDescent="0.25">
      <c r="A421" s="356"/>
      <c r="B421" s="353"/>
      <c r="C421" s="13" t="s">
        <v>26</v>
      </c>
      <c r="D421" s="87">
        <v>4.0000000000000001E-3</v>
      </c>
      <c r="E421" s="166" t="s">
        <v>32</v>
      </c>
      <c r="F421" s="268" t="s">
        <v>682</v>
      </c>
      <c r="G421" s="269"/>
      <c r="H421" s="269"/>
      <c r="I421" s="269"/>
      <c r="J421" s="269"/>
      <c r="K421" s="269"/>
      <c r="L421" s="269"/>
      <c r="M421" s="270"/>
    </row>
    <row r="422" spans="1:13" x14ac:dyDescent="0.25">
      <c r="A422" s="356"/>
      <c r="B422" s="353"/>
      <c r="C422" s="13" t="s">
        <v>7</v>
      </c>
      <c r="D422" s="87">
        <v>0.9</v>
      </c>
      <c r="E422" s="166" t="s">
        <v>32</v>
      </c>
      <c r="F422" s="256" t="s">
        <v>702</v>
      </c>
      <c r="G422" s="257"/>
      <c r="H422" s="257"/>
      <c r="I422" s="257"/>
      <c r="J422" s="257"/>
      <c r="K422" s="257"/>
      <c r="L422" s="257"/>
      <c r="M422" s="258"/>
    </row>
    <row r="423" spans="1:13" ht="30" customHeight="1" x14ac:dyDescent="0.25">
      <c r="A423" s="356"/>
      <c r="B423" s="353"/>
      <c r="C423" s="13" t="s">
        <v>2</v>
      </c>
      <c r="D423" s="87">
        <v>0.2</v>
      </c>
      <c r="E423" s="166" t="s">
        <v>451</v>
      </c>
      <c r="F423" s="335" t="s">
        <v>797</v>
      </c>
      <c r="G423" s="336"/>
      <c r="H423" s="336"/>
      <c r="I423" s="336"/>
      <c r="J423" s="336"/>
      <c r="K423" s="336"/>
      <c r="L423" s="336"/>
      <c r="M423" s="337"/>
    </row>
    <row r="424" spans="1:13" ht="48.75" customHeight="1" thickBot="1" x14ac:dyDescent="0.3">
      <c r="A424" s="356"/>
      <c r="B424" s="354"/>
      <c r="C424" s="193" t="s">
        <v>14</v>
      </c>
      <c r="D424" s="184">
        <v>1.6</v>
      </c>
      <c r="E424" s="194" t="s">
        <v>451</v>
      </c>
      <c r="F424" s="259" t="s">
        <v>882</v>
      </c>
      <c r="G424" s="260"/>
      <c r="H424" s="260"/>
      <c r="I424" s="260"/>
      <c r="J424" s="260"/>
      <c r="K424" s="260"/>
      <c r="L424" s="260"/>
      <c r="M424" s="261"/>
    </row>
    <row r="425" spans="1:13" ht="31.5" customHeight="1" x14ac:dyDescent="0.25">
      <c r="A425" s="356" t="s">
        <v>892</v>
      </c>
      <c r="B425" s="352" t="s">
        <v>42</v>
      </c>
      <c r="C425" s="187" t="s">
        <v>1</v>
      </c>
      <c r="D425" s="108">
        <v>0.158</v>
      </c>
      <c r="E425" s="195" t="s">
        <v>32</v>
      </c>
      <c r="F425" s="298" t="s">
        <v>313</v>
      </c>
      <c r="G425" s="298"/>
      <c r="H425" s="298"/>
      <c r="I425" s="298"/>
      <c r="J425" s="298"/>
      <c r="K425" s="298"/>
      <c r="L425" s="298"/>
      <c r="M425" s="299"/>
    </row>
    <row r="426" spans="1:13" x14ac:dyDescent="0.25">
      <c r="A426" s="356"/>
      <c r="B426" s="353"/>
      <c r="C426" s="13" t="s">
        <v>26</v>
      </c>
      <c r="D426" s="109">
        <v>0.2</v>
      </c>
      <c r="E426" s="166" t="s">
        <v>32</v>
      </c>
      <c r="F426" s="298" t="s">
        <v>341</v>
      </c>
      <c r="G426" s="298"/>
      <c r="H426" s="298"/>
      <c r="I426" s="298"/>
      <c r="J426" s="298"/>
      <c r="K426" s="298"/>
      <c r="L426" s="298"/>
      <c r="M426" s="299"/>
    </row>
    <row r="427" spans="1:13" x14ac:dyDescent="0.25">
      <c r="A427" s="356"/>
      <c r="B427" s="353"/>
      <c r="C427" s="13" t="s">
        <v>10</v>
      </c>
      <c r="D427" s="109">
        <v>4.0000000000000001E-3</v>
      </c>
      <c r="E427" s="166" t="s">
        <v>32</v>
      </c>
      <c r="F427" s="298" t="s">
        <v>346</v>
      </c>
      <c r="G427" s="298"/>
      <c r="H427" s="298"/>
      <c r="I427" s="298"/>
      <c r="J427" s="298"/>
      <c r="K427" s="298"/>
      <c r="L427" s="298"/>
      <c r="M427" s="299"/>
    </row>
    <row r="428" spans="1:13" x14ac:dyDescent="0.25">
      <c r="A428" s="356"/>
      <c r="B428" s="353"/>
      <c r="C428" s="13" t="s">
        <v>7</v>
      </c>
      <c r="D428" s="109">
        <v>0.26200000000000001</v>
      </c>
      <c r="E428" s="166" t="s">
        <v>32</v>
      </c>
      <c r="F428" s="298" t="s">
        <v>352</v>
      </c>
      <c r="G428" s="298"/>
      <c r="H428" s="298"/>
      <c r="I428" s="298"/>
      <c r="J428" s="298"/>
      <c r="K428" s="298"/>
      <c r="L428" s="298"/>
      <c r="M428" s="299"/>
    </row>
    <row r="429" spans="1:13" x14ac:dyDescent="0.25">
      <c r="A429" s="356"/>
      <c r="B429" s="353"/>
      <c r="C429" s="13" t="s">
        <v>8</v>
      </c>
      <c r="D429" s="109">
        <v>0.65</v>
      </c>
      <c r="E429" s="166" t="s">
        <v>32</v>
      </c>
      <c r="F429" s="298" t="s">
        <v>360</v>
      </c>
      <c r="G429" s="298"/>
      <c r="H429" s="298"/>
      <c r="I429" s="298"/>
      <c r="J429" s="298"/>
      <c r="K429" s="298"/>
      <c r="L429" s="298"/>
      <c r="M429" s="299"/>
    </row>
    <row r="430" spans="1:13" x14ac:dyDescent="0.25">
      <c r="A430" s="356"/>
      <c r="B430" s="353"/>
      <c r="C430" s="13" t="s">
        <v>97</v>
      </c>
      <c r="D430" s="109" t="s">
        <v>57</v>
      </c>
      <c r="E430" s="166" t="s">
        <v>32</v>
      </c>
      <c r="F430" s="298" t="s">
        <v>388</v>
      </c>
      <c r="G430" s="298"/>
      <c r="H430" s="298"/>
      <c r="I430" s="298"/>
      <c r="J430" s="298"/>
      <c r="K430" s="298"/>
      <c r="L430" s="298"/>
      <c r="M430" s="299"/>
    </row>
    <row r="431" spans="1:13" ht="45" customHeight="1" x14ac:dyDescent="0.25">
      <c r="A431" s="356"/>
      <c r="B431" s="353"/>
      <c r="C431" s="13" t="s">
        <v>14</v>
      </c>
      <c r="D431" s="109">
        <v>4.5499999999999999E-2</v>
      </c>
      <c r="E431" s="166" t="s">
        <v>451</v>
      </c>
      <c r="F431" s="262" t="s">
        <v>567</v>
      </c>
      <c r="G431" s="300"/>
      <c r="H431" s="300"/>
      <c r="I431" s="300"/>
      <c r="J431" s="300"/>
      <c r="K431" s="300"/>
      <c r="L431" s="300"/>
      <c r="M431" s="264"/>
    </row>
    <row r="432" spans="1:13" x14ac:dyDescent="0.25">
      <c r="A432" s="356"/>
      <c r="B432" s="353"/>
      <c r="C432" s="13" t="s">
        <v>3</v>
      </c>
      <c r="D432" s="87" t="s">
        <v>32</v>
      </c>
      <c r="E432" s="166" t="s">
        <v>32</v>
      </c>
      <c r="F432" s="268" t="s">
        <v>295</v>
      </c>
      <c r="G432" s="271"/>
      <c r="H432" s="271"/>
      <c r="I432" s="271"/>
      <c r="J432" s="271"/>
      <c r="K432" s="271"/>
      <c r="L432" s="271"/>
      <c r="M432" s="270"/>
    </row>
    <row r="433" spans="1:13" x14ac:dyDescent="0.25">
      <c r="A433" s="356"/>
      <c r="B433" s="353"/>
      <c r="C433" s="13" t="s">
        <v>17</v>
      </c>
      <c r="D433" s="109">
        <v>0.15</v>
      </c>
      <c r="E433" s="166" t="s">
        <v>32</v>
      </c>
      <c r="F433" s="268" t="s">
        <v>791</v>
      </c>
      <c r="G433" s="271"/>
      <c r="H433" s="271"/>
      <c r="I433" s="271"/>
      <c r="J433" s="271"/>
      <c r="K433" s="271"/>
      <c r="L433" s="271"/>
      <c r="M433" s="270"/>
    </row>
    <row r="434" spans="1:13" x14ac:dyDescent="0.25">
      <c r="A434" s="356"/>
      <c r="B434" s="353"/>
      <c r="C434" s="13" t="s">
        <v>12</v>
      </c>
      <c r="D434" s="109">
        <v>0.04</v>
      </c>
      <c r="E434" s="166" t="s">
        <v>32</v>
      </c>
      <c r="F434" s="268" t="s">
        <v>483</v>
      </c>
      <c r="G434" s="269"/>
      <c r="H434" s="269"/>
      <c r="I434" s="269"/>
      <c r="J434" s="269"/>
      <c r="K434" s="269"/>
      <c r="L434" s="269"/>
      <c r="M434" s="270"/>
    </row>
    <row r="435" spans="1:13" ht="32.25" customHeight="1" x14ac:dyDescent="0.25">
      <c r="A435" s="356"/>
      <c r="B435" s="353"/>
      <c r="C435" s="13" t="s">
        <v>9</v>
      </c>
      <c r="D435" s="87" t="s">
        <v>32</v>
      </c>
      <c r="E435" s="166" t="s">
        <v>32</v>
      </c>
      <c r="F435" s="262" t="s">
        <v>777</v>
      </c>
      <c r="G435" s="275"/>
      <c r="H435" s="275"/>
      <c r="I435" s="275"/>
      <c r="J435" s="275"/>
      <c r="K435" s="275"/>
      <c r="L435" s="275"/>
      <c r="M435" s="274"/>
    </row>
    <row r="436" spans="1:13" ht="30.75" customHeight="1" x14ac:dyDescent="0.25">
      <c r="A436" s="356"/>
      <c r="B436" s="353"/>
      <c r="C436" s="13" t="s">
        <v>29</v>
      </c>
      <c r="D436" s="87" t="s">
        <v>57</v>
      </c>
      <c r="E436" s="166" t="s">
        <v>674</v>
      </c>
      <c r="F436" s="297" t="s">
        <v>807</v>
      </c>
      <c r="G436" s="338"/>
      <c r="H436" s="338"/>
      <c r="I436" s="338"/>
      <c r="J436" s="338"/>
      <c r="K436" s="338"/>
      <c r="L436" s="338"/>
      <c r="M436" s="339"/>
    </row>
    <row r="437" spans="1:13" ht="15.75" thickBot="1" x14ac:dyDescent="0.3">
      <c r="A437" s="356"/>
      <c r="B437" s="353"/>
      <c r="C437" s="193" t="s">
        <v>131</v>
      </c>
      <c r="D437" s="119">
        <v>4.4999999999999998E-2</v>
      </c>
      <c r="E437" s="194" t="s">
        <v>32</v>
      </c>
      <c r="F437" s="340" t="s">
        <v>42</v>
      </c>
      <c r="G437" s="341"/>
      <c r="H437" s="341"/>
      <c r="I437" s="341"/>
      <c r="J437" s="341"/>
      <c r="K437" s="341"/>
      <c r="L437" s="341"/>
      <c r="M437" s="342"/>
    </row>
    <row r="438" spans="1:13" x14ac:dyDescent="0.25">
      <c r="A438" s="356"/>
      <c r="B438" s="352" t="s">
        <v>63</v>
      </c>
      <c r="C438" s="187" t="s">
        <v>1</v>
      </c>
      <c r="D438" s="108">
        <v>1.7999999999999999E-2</v>
      </c>
      <c r="E438" s="195" t="s">
        <v>32</v>
      </c>
      <c r="F438" s="343" t="s">
        <v>603</v>
      </c>
      <c r="G438" s="344"/>
      <c r="H438" s="344"/>
      <c r="I438" s="344"/>
      <c r="J438" s="344"/>
      <c r="K438" s="344"/>
      <c r="L438" s="344"/>
      <c r="M438" s="345"/>
    </row>
    <row r="439" spans="1:13" ht="32.25" customHeight="1" x14ac:dyDescent="0.25">
      <c r="A439" s="356"/>
      <c r="B439" s="353"/>
      <c r="C439" s="13" t="s">
        <v>5</v>
      </c>
      <c r="D439" s="109">
        <v>0.24104519999999999</v>
      </c>
      <c r="E439" s="166" t="s">
        <v>32</v>
      </c>
      <c r="F439" s="297" t="s">
        <v>647</v>
      </c>
      <c r="G439" s="298"/>
      <c r="H439" s="298"/>
      <c r="I439" s="298"/>
      <c r="J439" s="298"/>
      <c r="K439" s="298"/>
      <c r="L439" s="298"/>
      <c r="M439" s="299"/>
    </row>
    <row r="440" spans="1:13" x14ac:dyDescent="0.25">
      <c r="A440" s="356"/>
      <c r="B440" s="353"/>
      <c r="C440" s="13" t="s">
        <v>8</v>
      </c>
      <c r="D440" s="109">
        <v>0.13200000000000001</v>
      </c>
      <c r="E440" s="166" t="s">
        <v>32</v>
      </c>
      <c r="F440" s="297" t="s">
        <v>753</v>
      </c>
      <c r="G440" s="298"/>
      <c r="H440" s="298"/>
      <c r="I440" s="298"/>
      <c r="J440" s="298"/>
      <c r="K440" s="298"/>
      <c r="L440" s="298"/>
      <c r="M440" s="299"/>
    </row>
    <row r="441" spans="1:13" x14ac:dyDescent="0.25">
      <c r="A441" s="356"/>
      <c r="B441" s="353"/>
      <c r="C441" s="13" t="s">
        <v>22</v>
      </c>
      <c r="D441" s="202">
        <v>2</v>
      </c>
      <c r="E441" s="166" t="s">
        <v>32</v>
      </c>
      <c r="F441" s="268" t="s">
        <v>544</v>
      </c>
      <c r="G441" s="269"/>
      <c r="H441" s="269"/>
      <c r="I441" s="269"/>
      <c r="J441" s="269"/>
      <c r="K441" s="269"/>
      <c r="L441" s="269"/>
      <c r="M441" s="270"/>
    </row>
    <row r="442" spans="1:13" x14ac:dyDescent="0.25">
      <c r="A442" s="356"/>
      <c r="B442" s="353"/>
      <c r="C442" s="13" t="s">
        <v>6</v>
      </c>
      <c r="D442" s="112">
        <v>9</v>
      </c>
      <c r="E442" s="166" t="s">
        <v>32</v>
      </c>
      <c r="F442" s="268" t="s">
        <v>486</v>
      </c>
      <c r="G442" s="269"/>
      <c r="H442" s="269"/>
      <c r="I442" s="269"/>
      <c r="J442" s="269"/>
      <c r="K442" s="269"/>
      <c r="L442" s="269"/>
      <c r="M442" s="270"/>
    </row>
    <row r="443" spans="1:13" x14ac:dyDescent="0.25">
      <c r="A443" s="356"/>
      <c r="B443" s="353"/>
      <c r="C443" s="13" t="s">
        <v>14</v>
      </c>
      <c r="D443" s="109">
        <v>0.47</v>
      </c>
      <c r="E443" s="166" t="s">
        <v>32</v>
      </c>
      <c r="F443" s="268" t="s">
        <v>593</v>
      </c>
      <c r="G443" s="269"/>
      <c r="H443" s="269"/>
      <c r="I443" s="269"/>
      <c r="J443" s="269"/>
      <c r="K443" s="269"/>
      <c r="L443" s="269"/>
      <c r="M443" s="270"/>
    </row>
    <row r="444" spans="1:13" x14ac:dyDescent="0.25">
      <c r="A444" s="356"/>
      <c r="B444" s="353"/>
      <c r="C444" s="13" t="s">
        <v>11</v>
      </c>
      <c r="D444" s="204">
        <v>5.3E-3</v>
      </c>
      <c r="E444" s="166" t="s">
        <v>32</v>
      </c>
      <c r="F444" s="268" t="s">
        <v>424</v>
      </c>
      <c r="G444" s="269"/>
      <c r="H444" s="269"/>
      <c r="I444" s="269"/>
      <c r="J444" s="269"/>
      <c r="K444" s="269"/>
      <c r="L444" s="269"/>
      <c r="M444" s="270"/>
    </row>
    <row r="445" spans="1:13" x14ac:dyDescent="0.25">
      <c r="A445" s="356"/>
      <c r="B445" s="353"/>
      <c r="C445" s="13" t="s">
        <v>23</v>
      </c>
      <c r="D445" s="109">
        <v>4.0000000000000001E-3</v>
      </c>
      <c r="E445" s="166" t="s">
        <v>32</v>
      </c>
      <c r="F445" s="268" t="s">
        <v>303</v>
      </c>
      <c r="G445" s="269"/>
      <c r="H445" s="269"/>
      <c r="I445" s="269"/>
      <c r="J445" s="269"/>
      <c r="K445" s="269"/>
      <c r="L445" s="269"/>
      <c r="M445" s="270"/>
    </row>
    <row r="446" spans="1:13" x14ac:dyDescent="0.25">
      <c r="A446" s="356"/>
      <c r="B446" s="353"/>
      <c r="C446" s="13" t="s">
        <v>28</v>
      </c>
      <c r="D446" s="134" t="s">
        <v>57</v>
      </c>
      <c r="E446" s="224" t="s">
        <v>513</v>
      </c>
      <c r="F446" s="268" t="s">
        <v>395</v>
      </c>
      <c r="G446" s="269"/>
      <c r="H446" s="269"/>
      <c r="I446" s="269"/>
      <c r="J446" s="269"/>
      <c r="K446" s="269"/>
      <c r="L446" s="269"/>
      <c r="M446" s="270"/>
    </row>
    <row r="447" spans="1:13" x14ac:dyDescent="0.25">
      <c r="A447" s="356"/>
      <c r="B447" s="353"/>
      <c r="C447" s="13" t="s">
        <v>4</v>
      </c>
      <c r="D447" s="87">
        <v>3.5999999999999997E-2</v>
      </c>
      <c r="E447" s="166" t="s">
        <v>32</v>
      </c>
      <c r="F447" s="268" t="s">
        <v>65</v>
      </c>
      <c r="G447" s="269"/>
      <c r="H447" s="269"/>
      <c r="I447" s="269"/>
      <c r="J447" s="269"/>
      <c r="K447" s="269"/>
      <c r="L447" s="269"/>
      <c r="M447" s="270"/>
    </row>
    <row r="448" spans="1:13" x14ac:dyDescent="0.25">
      <c r="A448" s="356"/>
      <c r="B448" s="353"/>
      <c r="C448" s="13" t="s">
        <v>7</v>
      </c>
      <c r="D448" s="87">
        <v>0.83099999999999996</v>
      </c>
      <c r="E448" s="166">
        <v>2020</v>
      </c>
      <c r="F448" s="268" t="s">
        <v>728</v>
      </c>
      <c r="G448" s="269"/>
      <c r="H448" s="269"/>
      <c r="I448" s="269"/>
      <c r="J448" s="269"/>
      <c r="K448" s="269"/>
      <c r="L448" s="269"/>
      <c r="M448" s="270"/>
    </row>
    <row r="449" spans="1:13" ht="15.75" thickBot="1" x14ac:dyDescent="0.3">
      <c r="A449" s="356"/>
      <c r="B449" s="354"/>
      <c r="C449" s="13" t="s">
        <v>20</v>
      </c>
      <c r="D449" s="192">
        <v>1.1352</v>
      </c>
      <c r="E449" s="194" t="s">
        <v>528</v>
      </c>
      <c r="F449" s="340" t="s">
        <v>412</v>
      </c>
      <c r="G449" s="341"/>
      <c r="H449" s="341"/>
      <c r="I449" s="341"/>
      <c r="J449" s="341"/>
      <c r="K449" s="341"/>
      <c r="L449" s="341"/>
      <c r="M449" s="342"/>
    </row>
    <row r="450" spans="1:13" ht="55.5" customHeight="1" x14ac:dyDescent="0.25">
      <c r="A450" s="356"/>
      <c r="B450" s="352" t="s">
        <v>317</v>
      </c>
      <c r="C450" s="187" t="s">
        <v>1</v>
      </c>
      <c r="D450" s="108" t="s">
        <v>32</v>
      </c>
      <c r="E450" s="195" t="s">
        <v>32</v>
      </c>
      <c r="F450" s="289" t="s">
        <v>217</v>
      </c>
      <c r="G450" s="289"/>
      <c r="H450" s="289"/>
      <c r="I450" s="289"/>
      <c r="J450" s="289"/>
      <c r="K450" s="289"/>
      <c r="L450" s="289"/>
      <c r="M450" s="290"/>
    </row>
    <row r="451" spans="1:13" ht="51" customHeight="1" thickBot="1" x14ac:dyDescent="0.3">
      <c r="A451" s="356"/>
      <c r="B451" s="353"/>
      <c r="C451" s="193" t="s">
        <v>6</v>
      </c>
      <c r="D451" s="184" t="s">
        <v>32</v>
      </c>
      <c r="E451" s="194" t="s">
        <v>32</v>
      </c>
      <c r="F451" s="285" t="s">
        <v>425</v>
      </c>
      <c r="G451" s="286"/>
      <c r="H451" s="286"/>
      <c r="I451" s="286"/>
      <c r="J451" s="286"/>
      <c r="K451" s="286"/>
      <c r="L451" s="286"/>
      <c r="M451" s="287"/>
    </row>
    <row r="452" spans="1:13" x14ac:dyDescent="0.25">
      <c r="A452" s="356"/>
      <c r="B452" s="352" t="s">
        <v>66</v>
      </c>
      <c r="C452" s="187" t="s">
        <v>1</v>
      </c>
      <c r="D452" s="108" t="s">
        <v>32</v>
      </c>
      <c r="E452" s="195" t="s">
        <v>609</v>
      </c>
      <c r="F452" s="344" t="s">
        <v>608</v>
      </c>
      <c r="G452" s="344"/>
      <c r="H452" s="344"/>
      <c r="I452" s="344"/>
      <c r="J452" s="344"/>
      <c r="K452" s="344"/>
      <c r="L452" s="344"/>
      <c r="M452" s="345"/>
    </row>
    <row r="453" spans="1:13" x14ac:dyDescent="0.25">
      <c r="A453" s="356"/>
      <c r="B453" s="353"/>
      <c r="C453" s="13" t="s">
        <v>5</v>
      </c>
      <c r="D453" s="109">
        <v>0.29795865000000005</v>
      </c>
      <c r="E453" s="166" t="s">
        <v>32</v>
      </c>
      <c r="F453" s="298" t="s">
        <v>650</v>
      </c>
      <c r="G453" s="298"/>
      <c r="H453" s="298"/>
      <c r="I453" s="298"/>
      <c r="J453" s="298"/>
      <c r="K453" s="298"/>
      <c r="L453" s="298"/>
      <c r="M453" s="299"/>
    </row>
    <row r="454" spans="1:13" ht="30.75" customHeight="1" x14ac:dyDescent="0.25">
      <c r="A454" s="356"/>
      <c r="B454" s="353"/>
      <c r="C454" s="13" t="s">
        <v>10</v>
      </c>
      <c r="D454" s="109" t="s">
        <v>32</v>
      </c>
      <c r="E454" s="166" t="s">
        <v>451</v>
      </c>
      <c r="F454" s="298" t="s">
        <v>690</v>
      </c>
      <c r="G454" s="298"/>
      <c r="H454" s="298"/>
      <c r="I454" s="298"/>
      <c r="J454" s="298"/>
      <c r="K454" s="298"/>
      <c r="L454" s="298"/>
      <c r="M454" s="299"/>
    </row>
    <row r="455" spans="1:13" x14ac:dyDescent="0.25">
      <c r="A455" s="356"/>
      <c r="B455" s="353"/>
      <c r="C455" s="13" t="s">
        <v>24</v>
      </c>
      <c r="D455" s="109" t="s">
        <v>57</v>
      </c>
      <c r="E455" s="166" t="s">
        <v>32</v>
      </c>
      <c r="F455" s="298" t="s">
        <v>220</v>
      </c>
      <c r="G455" s="298"/>
      <c r="H455" s="298"/>
      <c r="I455" s="298"/>
      <c r="J455" s="298"/>
      <c r="K455" s="298"/>
      <c r="L455" s="298"/>
      <c r="M455" s="299"/>
    </row>
    <row r="456" spans="1:13" ht="30.75" customHeight="1" x14ac:dyDescent="0.25">
      <c r="A456" s="356"/>
      <c r="B456" s="353"/>
      <c r="C456" s="13" t="s">
        <v>9</v>
      </c>
      <c r="D456" s="87" t="s">
        <v>32</v>
      </c>
      <c r="E456" s="166" t="s">
        <v>32</v>
      </c>
      <c r="F456" s="262" t="s">
        <v>774</v>
      </c>
      <c r="G456" s="300"/>
      <c r="H456" s="300"/>
      <c r="I456" s="300"/>
      <c r="J456" s="300"/>
      <c r="K456" s="300"/>
      <c r="L456" s="300"/>
      <c r="M456" s="264"/>
    </row>
    <row r="457" spans="1:13" x14ac:dyDescent="0.25">
      <c r="A457" s="356"/>
      <c r="B457" s="353"/>
      <c r="C457" s="13" t="s">
        <v>28</v>
      </c>
      <c r="D457" s="112" t="s">
        <v>32</v>
      </c>
      <c r="E457" s="166" t="s">
        <v>32</v>
      </c>
      <c r="F457" s="268" t="s">
        <v>426</v>
      </c>
      <c r="G457" s="271"/>
      <c r="H457" s="271"/>
      <c r="I457" s="271"/>
      <c r="J457" s="271"/>
      <c r="K457" s="271"/>
      <c r="L457" s="271"/>
      <c r="M457" s="270"/>
    </row>
    <row r="458" spans="1:13" ht="30.75" customHeight="1" x14ac:dyDescent="0.25">
      <c r="A458" s="356"/>
      <c r="B458" s="353"/>
      <c r="C458" s="13" t="s">
        <v>14</v>
      </c>
      <c r="D458" s="87">
        <v>0.44500000000000001</v>
      </c>
      <c r="E458" s="166" t="s">
        <v>451</v>
      </c>
      <c r="F458" s="256" t="s">
        <v>574</v>
      </c>
      <c r="G458" s="347"/>
      <c r="H458" s="347"/>
      <c r="I458" s="347"/>
      <c r="J458" s="347"/>
      <c r="K458" s="347"/>
      <c r="L458" s="347"/>
      <c r="M458" s="258"/>
    </row>
    <row r="459" spans="1:13" x14ac:dyDescent="0.25">
      <c r="A459" s="356"/>
      <c r="B459" s="353"/>
      <c r="C459" s="13" t="s">
        <v>11</v>
      </c>
      <c r="D459" s="87" t="s">
        <v>57</v>
      </c>
      <c r="E459" s="166" t="s">
        <v>32</v>
      </c>
      <c r="F459" s="268" t="s">
        <v>518</v>
      </c>
      <c r="G459" s="269"/>
      <c r="H459" s="269"/>
      <c r="I459" s="269"/>
      <c r="J459" s="269"/>
      <c r="K459" s="269"/>
      <c r="L459" s="269"/>
      <c r="M459" s="270"/>
    </row>
    <row r="460" spans="1:13" ht="30.75" customHeight="1" x14ac:dyDescent="0.25">
      <c r="A460" s="356"/>
      <c r="B460" s="353"/>
      <c r="C460" s="13" t="s">
        <v>7</v>
      </c>
      <c r="D460" s="87">
        <v>3</v>
      </c>
      <c r="E460" s="166">
        <v>2021</v>
      </c>
      <c r="F460" s="256" t="s">
        <v>703</v>
      </c>
      <c r="G460" s="257"/>
      <c r="H460" s="257"/>
      <c r="I460" s="257"/>
      <c r="J460" s="257"/>
      <c r="K460" s="257"/>
      <c r="L460" s="257"/>
      <c r="M460" s="258"/>
    </row>
    <row r="461" spans="1:13" x14ac:dyDescent="0.25">
      <c r="A461" s="356"/>
      <c r="B461" s="353"/>
      <c r="C461" s="13" t="s">
        <v>97</v>
      </c>
      <c r="D461" s="87">
        <v>4.4999999999999998E-2</v>
      </c>
      <c r="E461" s="166" t="s">
        <v>32</v>
      </c>
      <c r="F461" s="272" t="s">
        <v>762</v>
      </c>
      <c r="G461" s="273"/>
      <c r="H461" s="273"/>
      <c r="I461" s="273"/>
      <c r="J461" s="273"/>
      <c r="K461" s="273"/>
      <c r="L461" s="273"/>
      <c r="M461" s="274"/>
    </row>
    <row r="462" spans="1:13" x14ac:dyDescent="0.25">
      <c r="A462" s="356"/>
      <c r="B462" s="353"/>
      <c r="C462" s="13" t="s">
        <v>4</v>
      </c>
      <c r="D462" s="87">
        <v>1</v>
      </c>
      <c r="E462" s="166" t="s">
        <v>32</v>
      </c>
      <c r="F462" s="272" t="s">
        <v>785</v>
      </c>
      <c r="G462" s="273"/>
      <c r="H462" s="273"/>
      <c r="I462" s="273"/>
      <c r="J462" s="273"/>
      <c r="K462" s="273"/>
      <c r="L462" s="273"/>
      <c r="M462" s="274"/>
    </row>
    <row r="463" spans="1:13" x14ac:dyDescent="0.25">
      <c r="A463" s="356"/>
      <c r="B463" s="353"/>
      <c r="C463" s="13" t="s">
        <v>29</v>
      </c>
      <c r="D463" s="87" t="s">
        <v>57</v>
      </c>
      <c r="E463" s="166" t="s">
        <v>32</v>
      </c>
      <c r="F463" s="268" t="s">
        <v>808</v>
      </c>
      <c r="G463" s="269"/>
      <c r="H463" s="269"/>
      <c r="I463" s="269"/>
      <c r="J463" s="269"/>
      <c r="K463" s="269"/>
      <c r="L463" s="269"/>
      <c r="M463" s="270"/>
    </row>
    <row r="464" spans="1:13" x14ac:dyDescent="0.25">
      <c r="A464" s="356"/>
      <c r="B464" s="353"/>
      <c r="C464" s="13" t="s">
        <v>20</v>
      </c>
      <c r="D464" s="87" t="s">
        <v>32</v>
      </c>
      <c r="E464" s="166" t="s">
        <v>32</v>
      </c>
      <c r="F464" s="268" t="s">
        <v>819</v>
      </c>
      <c r="G464" s="269"/>
      <c r="H464" s="269"/>
      <c r="I464" s="269"/>
      <c r="J464" s="269"/>
      <c r="K464" s="269"/>
      <c r="L464" s="269"/>
      <c r="M464" s="270"/>
    </row>
    <row r="465" spans="1:13" ht="15.75" thickBot="1" x14ac:dyDescent="0.3">
      <c r="A465" s="356"/>
      <c r="B465" s="354"/>
      <c r="C465" s="13" t="s">
        <v>6</v>
      </c>
      <c r="D465" s="87" t="s">
        <v>32</v>
      </c>
      <c r="E465" s="194" t="s">
        <v>451</v>
      </c>
      <c r="F465" s="279" t="s">
        <v>505</v>
      </c>
      <c r="G465" s="280"/>
      <c r="H465" s="280"/>
      <c r="I465" s="280"/>
      <c r="J465" s="280"/>
      <c r="K465" s="280"/>
      <c r="L465" s="280"/>
      <c r="M465" s="281"/>
    </row>
    <row r="466" spans="1:13" x14ac:dyDescent="0.25">
      <c r="A466" s="356"/>
      <c r="B466" s="352" t="s">
        <v>323</v>
      </c>
      <c r="C466" s="187" t="s">
        <v>5</v>
      </c>
      <c r="D466" s="157">
        <v>1.3391400000000002E-3</v>
      </c>
      <c r="E466" s="243" t="s">
        <v>32</v>
      </c>
      <c r="F466" s="343" t="s">
        <v>324</v>
      </c>
      <c r="G466" s="344"/>
      <c r="H466" s="344"/>
      <c r="I466" s="344"/>
      <c r="J466" s="344"/>
      <c r="K466" s="344"/>
      <c r="L466" s="344"/>
      <c r="M466" s="345"/>
    </row>
    <row r="467" spans="1:13" x14ac:dyDescent="0.25">
      <c r="A467" s="356"/>
      <c r="B467" s="353"/>
      <c r="C467" s="13" t="s">
        <v>97</v>
      </c>
      <c r="D467" s="158" t="s">
        <v>32</v>
      </c>
      <c r="E467" s="170" t="s">
        <v>32</v>
      </c>
      <c r="F467" s="297" t="s">
        <v>383</v>
      </c>
      <c r="G467" s="298"/>
      <c r="H467" s="298"/>
      <c r="I467" s="298"/>
      <c r="J467" s="298"/>
      <c r="K467" s="298"/>
      <c r="L467" s="298"/>
      <c r="M467" s="299"/>
    </row>
    <row r="468" spans="1:13" x14ac:dyDescent="0.25">
      <c r="A468" s="356"/>
      <c r="B468" s="353"/>
      <c r="C468" s="13" t="s">
        <v>18</v>
      </c>
      <c r="D468" s="158" t="s">
        <v>32</v>
      </c>
      <c r="E468" s="170" t="s">
        <v>32</v>
      </c>
      <c r="F468" s="346" t="s">
        <v>472</v>
      </c>
      <c r="G468" s="338"/>
      <c r="H468" s="338"/>
      <c r="I468" s="338"/>
      <c r="J468" s="338"/>
      <c r="K468" s="338"/>
      <c r="L468" s="338"/>
      <c r="M468" s="339"/>
    </row>
    <row r="469" spans="1:13" x14ac:dyDescent="0.25">
      <c r="A469" s="356"/>
      <c r="B469" s="353"/>
      <c r="C469" s="13" t="s">
        <v>7</v>
      </c>
      <c r="D469" s="158">
        <v>0.23</v>
      </c>
      <c r="E469" s="170" t="s">
        <v>32</v>
      </c>
      <c r="F469" s="346" t="s">
        <v>726</v>
      </c>
      <c r="G469" s="338"/>
      <c r="H469" s="338"/>
      <c r="I469" s="338"/>
      <c r="J469" s="338"/>
      <c r="K469" s="338"/>
      <c r="L469" s="338"/>
      <c r="M469" s="339"/>
    </row>
    <row r="470" spans="1:13" ht="30.75" customHeight="1" x14ac:dyDescent="0.25">
      <c r="A470" s="356"/>
      <c r="B470" s="353"/>
      <c r="C470" s="13" t="s">
        <v>20</v>
      </c>
      <c r="D470" s="159">
        <v>2.3839200000000003</v>
      </c>
      <c r="E470" s="170" t="s">
        <v>32</v>
      </c>
      <c r="F470" s="297" t="s">
        <v>818</v>
      </c>
      <c r="G470" s="298"/>
      <c r="H470" s="298"/>
      <c r="I470" s="298"/>
      <c r="J470" s="298"/>
      <c r="K470" s="298"/>
      <c r="L470" s="298"/>
      <c r="M470" s="299"/>
    </row>
    <row r="471" spans="1:13" ht="46.5" customHeight="1" x14ac:dyDescent="0.25">
      <c r="A471" s="356"/>
      <c r="B471" s="353"/>
      <c r="C471" s="13" t="s">
        <v>19</v>
      </c>
      <c r="D471" s="244" t="s">
        <v>57</v>
      </c>
      <c r="E471" s="170" t="s">
        <v>451</v>
      </c>
      <c r="F471" s="297" t="s">
        <v>788</v>
      </c>
      <c r="G471" s="298"/>
      <c r="H471" s="298"/>
      <c r="I471" s="298"/>
      <c r="J471" s="298"/>
      <c r="K471" s="298"/>
      <c r="L471" s="298"/>
      <c r="M471" s="299"/>
    </row>
    <row r="472" spans="1:13" ht="33" customHeight="1" thickBot="1" x14ac:dyDescent="0.3">
      <c r="A472" s="356"/>
      <c r="B472" s="353"/>
      <c r="C472" s="193" t="s">
        <v>13</v>
      </c>
      <c r="D472" s="245" t="s">
        <v>32</v>
      </c>
      <c r="E472" s="239" t="s">
        <v>32</v>
      </c>
      <c r="F472" s="256" t="s">
        <v>427</v>
      </c>
      <c r="G472" s="257"/>
      <c r="H472" s="257"/>
      <c r="I472" s="257"/>
      <c r="J472" s="257"/>
      <c r="K472" s="257"/>
      <c r="L472" s="257"/>
      <c r="M472" s="258"/>
    </row>
    <row r="473" spans="1:13" x14ac:dyDescent="0.25">
      <c r="A473" s="356" t="s">
        <v>893</v>
      </c>
      <c r="B473" s="352" t="s">
        <v>92</v>
      </c>
      <c r="C473" s="13" t="s">
        <v>5</v>
      </c>
      <c r="D473" s="109">
        <v>0.49548180000000003</v>
      </c>
      <c r="E473" s="195" t="s">
        <v>451</v>
      </c>
      <c r="F473" s="344" t="s">
        <v>883</v>
      </c>
      <c r="G473" s="344"/>
      <c r="H473" s="344"/>
      <c r="I473" s="344"/>
      <c r="J473" s="344"/>
      <c r="K473" s="344"/>
      <c r="L473" s="344"/>
      <c r="M473" s="345"/>
    </row>
    <row r="474" spans="1:13" x14ac:dyDescent="0.25">
      <c r="A474" s="356"/>
      <c r="B474" s="353"/>
      <c r="C474" s="13" t="s">
        <v>26</v>
      </c>
      <c r="D474" s="109">
        <v>2.5000000000000001E-2</v>
      </c>
      <c r="E474" s="166" t="s">
        <v>451</v>
      </c>
      <c r="F474" s="275" t="s">
        <v>678</v>
      </c>
      <c r="G474" s="275"/>
      <c r="H474" s="275"/>
      <c r="I474" s="275"/>
      <c r="J474" s="275"/>
      <c r="K474" s="275"/>
      <c r="L474" s="275"/>
      <c r="M474" s="274"/>
    </row>
    <row r="475" spans="1:13" ht="30.75" customHeight="1" x14ac:dyDescent="0.25">
      <c r="A475" s="356"/>
      <c r="B475" s="353"/>
      <c r="C475" s="13" t="s">
        <v>10</v>
      </c>
      <c r="D475" s="109">
        <v>3.9308176100628929E-2</v>
      </c>
      <c r="E475" s="166" t="s">
        <v>32</v>
      </c>
      <c r="F475" s="263" t="s">
        <v>696</v>
      </c>
      <c r="G475" s="263"/>
      <c r="H475" s="263"/>
      <c r="I475" s="263"/>
      <c r="J475" s="263"/>
      <c r="K475" s="263"/>
      <c r="L475" s="263"/>
      <c r="M475" s="264"/>
    </row>
    <row r="476" spans="1:13" x14ac:dyDescent="0.25">
      <c r="A476" s="356"/>
      <c r="B476" s="353"/>
      <c r="C476" s="13" t="s">
        <v>7</v>
      </c>
      <c r="D476" s="109">
        <v>0.5</v>
      </c>
      <c r="E476" s="166" t="s">
        <v>609</v>
      </c>
      <c r="F476" s="275" t="s">
        <v>705</v>
      </c>
      <c r="G476" s="275"/>
      <c r="H476" s="275"/>
      <c r="I476" s="275"/>
      <c r="J476" s="275"/>
      <c r="K476" s="275"/>
      <c r="L476" s="275"/>
      <c r="M476" s="274"/>
    </row>
    <row r="477" spans="1:13" x14ac:dyDescent="0.25">
      <c r="A477" s="356"/>
      <c r="B477" s="353"/>
      <c r="C477" s="13" t="s">
        <v>8</v>
      </c>
      <c r="D477" s="109">
        <v>0.3</v>
      </c>
      <c r="E477" s="166" t="s">
        <v>32</v>
      </c>
      <c r="F477" s="275" t="s">
        <v>359</v>
      </c>
      <c r="G477" s="275"/>
      <c r="H477" s="275"/>
      <c r="I477" s="275"/>
      <c r="J477" s="275"/>
      <c r="K477" s="275"/>
      <c r="L477" s="275"/>
      <c r="M477" s="274"/>
    </row>
    <row r="478" spans="1:13" ht="30.75" customHeight="1" x14ac:dyDescent="0.25">
      <c r="A478" s="356"/>
      <c r="B478" s="353"/>
      <c r="C478" s="13" t="s">
        <v>9</v>
      </c>
      <c r="D478" s="87">
        <v>2E-3</v>
      </c>
      <c r="E478" s="166" t="s">
        <v>32</v>
      </c>
      <c r="F478" s="256" t="s">
        <v>775</v>
      </c>
      <c r="G478" s="347"/>
      <c r="H478" s="347"/>
      <c r="I478" s="347"/>
      <c r="J478" s="347"/>
      <c r="K478" s="347"/>
      <c r="L478" s="347"/>
      <c r="M478" s="258"/>
    </row>
    <row r="479" spans="1:13" x14ac:dyDescent="0.25">
      <c r="A479" s="356"/>
      <c r="B479" s="353"/>
      <c r="C479" s="13" t="s">
        <v>15</v>
      </c>
      <c r="D479" s="87">
        <v>1E-3</v>
      </c>
      <c r="E479" s="166" t="s">
        <v>32</v>
      </c>
      <c r="F479" s="268" t="s">
        <v>396</v>
      </c>
      <c r="G479" s="271"/>
      <c r="H479" s="271"/>
      <c r="I479" s="271"/>
      <c r="J479" s="271"/>
      <c r="K479" s="271"/>
      <c r="L479" s="271"/>
      <c r="M479" s="270"/>
    </row>
    <row r="480" spans="1:13" x14ac:dyDescent="0.25">
      <c r="A480" s="356"/>
      <c r="B480" s="353"/>
      <c r="C480" s="13" t="s">
        <v>23</v>
      </c>
      <c r="D480" s="87" t="s">
        <v>57</v>
      </c>
      <c r="E480" s="166" t="s">
        <v>875</v>
      </c>
      <c r="F480" s="268" t="s">
        <v>453</v>
      </c>
      <c r="G480" s="269"/>
      <c r="H480" s="269"/>
      <c r="I480" s="269"/>
      <c r="J480" s="269"/>
      <c r="K480" s="269"/>
      <c r="L480" s="269"/>
      <c r="M480" s="270"/>
    </row>
    <row r="481" spans="1:13" x14ac:dyDescent="0.25">
      <c r="A481" s="356"/>
      <c r="B481" s="353"/>
      <c r="C481" s="13" t="s">
        <v>18</v>
      </c>
      <c r="D481" s="87" t="s">
        <v>32</v>
      </c>
      <c r="E481" s="166" t="s">
        <v>32</v>
      </c>
      <c r="F481" s="268" t="s">
        <v>469</v>
      </c>
      <c r="G481" s="269"/>
      <c r="H481" s="269"/>
      <c r="I481" s="269"/>
      <c r="J481" s="269"/>
      <c r="K481" s="269"/>
      <c r="L481" s="269"/>
      <c r="M481" s="270"/>
    </row>
    <row r="482" spans="1:13" ht="30.75" customHeight="1" x14ac:dyDescent="0.25">
      <c r="A482" s="356"/>
      <c r="B482" s="353"/>
      <c r="C482" s="13" t="s">
        <v>14</v>
      </c>
      <c r="D482" s="87">
        <v>0.88</v>
      </c>
      <c r="E482" s="166" t="s">
        <v>32</v>
      </c>
      <c r="F482" s="256" t="s">
        <v>578</v>
      </c>
      <c r="G482" s="257"/>
      <c r="H482" s="257"/>
      <c r="I482" s="257"/>
      <c r="J482" s="257"/>
      <c r="K482" s="257"/>
      <c r="L482" s="257"/>
      <c r="M482" s="258"/>
    </row>
    <row r="483" spans="1:13" x14ac:dyDescent="0.25">
      <c r="A483" s="356"/>
      <c r="B483" s="353"/>
      <c r="C483" s="13" t="s">
        <v>1</v>
      </c>
      <c r="D483" s="109">
        <v>7.3480000000000004E-2</v>
      </c>
      <c r="E483" s="166" t="s">
        <v>32</v>
      </c>
      <c r="F483" s="268" t="s">
        <v>631</v>
      </c>
      <c r="G483" s="269"/>
      <c r="H483" s="269"/>
      <c r="I483" s="269"/>
      <c r="J483" s="269"/>
      <c r="K483" s="269"/>
      <c r="L483" s="269"/>
      <c r="M483" s="270"/>
    </row>
    <row r="484" spans="1:13" x14ac:dyDescent="0.25">
      <c r="A484" s="356"/>
      <c r="B484" s="353"/>
      <c r="C484" s="13" t="s">
        <v>131</v>
      </c>
      <c r="D484" s="210">
        <v>3.2000000000000001E-2</v>
      </c>
      <c r="E484" s="211" t="s">
        <v>32</v>
      </c>
      <c r="F484" s="268" t="s">
        <v>767</v>
      </c>
      <c r="G484" s="269"/>
      <c r="H484" s="269"/>
      <c r="I484" s="269"/>
      <c r="J484" s="269"/>
      <c r="K484" s="269"/>
      <c r="L484" s="269"/>
      <c r="M484" s="270"/>
    </row>
    <row r="485" spans="1:13" x14ac:dyDescent="0.25">
      <c r="A485" s="356"/>
      <c r="B485" s="353"/>
      <c r="C485" s="13" t="s">
        <v>20</v>
      </c>
      <c r="D485" s="213">
        <v>1.7822640000000001</v>
      </c>
      <c r="E485" s="211" t="s">
        <v>32</v>
      </c>
      <c r="F485" s="268" t="s">
        <v>827</v>
      </c>
      <c r="G485" s="269"/>
      <c r="H485" s="269"/>
      <c r="I485" s="269"/>
      <c r="J485" s="269"/>
      <c r="K485" s="269"/>
      <c r="L485" s="269"/>
      <c r="M485" s="270"/>
    </row>
    <row r="486" spans="1:13" ht="30.75" customHeight="1" x14ac:dyDescent="0.25">
      <c r="A486" s="356"/>
      <c r="B486" s="353"/>
      <c r="C486" s="13" t="s">
        <v>9</v>
      </c>
      <c r="D486" s="185" t="s">
        <v>32</v>
      </c>
      <c r="E486" s="166" t="s">
        <v>32</v>
      </c>
      <c r="F486" s="256" t="s">
        <v>776</v>
      </c>
      <c r="G486" s="347"/>
      <c r="H486" s="347"/>
      <c r="I486" s="347"/>
      <c r="J486" s="347"/>
      <c r="K486" s="347"/>
      <c r="L486" s="347"/>
      <c r="M486" s="258"/>
    </row>
    <row r="487" spans="1:13" ht="15.75" thickBot="1" x14ac:dyDescent="0.3">
      <c r="A487" s="356"/>
      <c r="B487" s="354"/>
      <c r="C487" s="13" t="s">
        <v>13</v>
      </c>
      <c r="D487" s="109">
        <v>4.5960000000000001E-2</v>
      </c>
      <c r="E487" s="246" t="s">
        <v>32</v>
      </c>
      <c r="F487" s="268" t="s">
        <v>139</v>
      </c>
      <c r="G487" s="271"/>
      <c r="H487" s="271"/>
      <c r="I487" s="271"/>
      <c r="J487" s="271"/>
      <c r="K487" s="271"/>
      <c r="L487" s="271"/>
      <c r="M487" s="270"/>
    </row>
    <row r="488" spans="1:13" x14ac:dyDescent="0.25">
      <c r="A488" s="356"/>
      <c r="B488" s="352" t="s">
        <v>172</v>
      </c>
      <c r="C488" s="187" t="s">
        <v>5</v>
      </c>
      <c r="D488" s="108">
        <v>0.87</v>
      </c>
      <c r="E488" s="195" t="s">
        <v>32</v>
      </c>
      <c r="F488" s="343" t="s">
        <v>329</v>
      </c>
      <c r="G488" s="344"/>
      <c r="H488" s="344"/>
      <c r="I488" s="344"/>
      <c r="J488" s="344"/>
      <c r="K488" s="344"/>
      <c r="L488" s="344"/>
      <c r="M488" s="345"/>
    </row>
    <row r="489" spans="1:13" x14ac:dyDescent="0.25">
      <c r="A489" s="356"/>
      <c r="B489" s="353"/>
      <c r="C489" s="13" t="s">
        <v>8</v>
      </c>
      <c r="D489" s="109" t="s">
        <v>32</v>
      </c>
      <c r="E489" s="166" t="s">
        <v>32</v>
      </c>
      <c r="F489" s="297" t="s">
        <v>363</v>
      </c>
      <c r="G489" s="298"/>
      <c r="H489" s="298"/>
      <c r="I489" s="298"/>
      <c r="J489" s="298"/>
      <c r="K489" s="298"/>
      <c r="L489" s="298"/>
      <c r="M489" s="299"/>
    </row>
    <row r="490" spans="1:13" x14ac:dyDescent="0.25">
      <c r="A490" s="356"/>
      <c r="B490" s="353"/>
      <c r="C490" s="13" t="s">
        <v>6</v>
      </c>
      <c r="D490" s="109" t="s">
        <v>32</v>
      </c>
      <c r="E490" s="166" t="s">
        <v>32</v>
      </c>
      <c r="F490" s="297" t="s">
        <v>428</v>
      </c>
      <c r="G490" s="298"/>
      <c r="H490" s="298"/>
      <c r="I490" s="298"/>
      <c r="J490" s="298"/>
      <c r="K490" s="298"/>
      <c r="L490" s="298"/>
      <c r="M490" s="299"/>
    </row>
    <row r="491" spans="1:13" x14ac:dyDescent="0.25">
      <c r="A491" s="356"/>
      <c r="B491" s="353"/>
      <c r="C491" s="13" t="s">
        <v>23</v>
      </c>
      <c r="D491" s="109" t="s">
        <v>32</v>
      </c>
      <c r="E491" s="166" t="s">
        <v>32</v>
      </c>
      <c r="F491" s="297" t="s">
        <v>173</v>
      </c>
      <c r="G491" s="298"/>
      <c r="H491" s="298"/>
      <c r="I491" s="298"/>
      <c r="J491" s="298"/>
      <c r="K491" s="298"/>
      <c r="L491" s="298"/>
      <c r="M491" s="299"/>
    </row>
    <row r="492" spans="1:13" x14ac:dyDescent="0.25">
      <c r="A492" s="356"/>
      <c r="B492" s="353"/>
      <c r="C492" s="13" t="s">
        <v>19</v>
      </c>
      <c r="D492" s="109" t="s">
        <v>32</v>
      </c>
      <c r="E492" s="166" t="s">
        <v>32</v>
      </c>
      <c r="F492" s="268" t="s">
        <v>185</v>
      </c>
      <c r="G492" s="271"/>
      <c r="H492" s="271"/>
      <c r="I492" s="271"/>
      <c r="J492" s="271"/>
      <c r="K492" s="271"/>
      <c r="L492" s="271"/>
      <c r="M492" s="270"/>
    </row>
    <row r="493" spans="1:13" x14ac:dyDescent="0.25">
      <c r="A493" s="356"/>
      <c r="B493" s="353"/>
      <c r="C493" s="13" t="s">
        <v>3</v>
      </c>
      <c r="D493" s="109" t="s">
        <v>32</v>
      </c>
      <c r="E493" s="166" t="s">
        <v>32</v>
      </c>
      <c r="F493" s="268" t="s">
        <v>548</v>
      </c>
      <c r="G493" s="269"/>
      <c r="H493" s="269"/>
      <c r="I493" s="269"/>
      <c r="J493" s="269"/>
      <c r="K493" s="269"/>
      <c r="L493" s="269"/>
      <c r="M493" s="270"/>
    </row>
    <row r="494" spans="1:13" ht="31.5" customHeight="1" x14ac:dyDescent="0.25">
      <c r="A494" s="356"/>
      <c r="B494" s="353"/>
      <c r="C494" s="13" t="s">
        <v>14</v>
      </c>
      <c r="D494" s="109" t="s">
        <v>32</v>
      </c>
      <c r="E494" s="166" t="s">
        <v>32</v>
      </c>
      <c r="F494" s="262" t="s">
        <v>570</v>
      </c>
      <c r="G494" s="263"/>
      <c r="H494" s="263"/>
      <c r="I494" s="263"/>
      <c r="J494" s="263"/>
      <c r="K494" s="263"/>
      <c r="L494" s="263"/>
      <c r="M494" s="264"/>
    </row>
    <row r="495" spans="1:13" ht="15.75" thickBot="1" x14ac:dyDescent="0.3">
      <c r="A495" s="356"/>
      <c r="B495" s="353"/>
      <c r="C495" s="13" t="s">
        <v>29</v>
      </c>
      <c r="D495" s="87" t="s">
        <v>32</v>
      </c>
      <c r="E495" s="194" t="s">
        <v>32</v>
      </c>
      <c r="F495" s="279" t="s">
        <v>803</v>
      </c>
      <c r="G495" s="280"/>
      <c r="H495" s="280"/>
      <c r="I495" s="280"/>
      <c r="J495" s="280"/>
      <c r="K495" s="280"/>
      <c r="L495" s="280"/>
      <c r="M495" s="281"/>
    </row>
    <row r="496" spans="1:13" ht="15" customHeight="1" x14ac:dyDescent="0.25">
      <c r="A496" s="356"/>
      <c r="B496" s="352" t="s">
        <v>115</v>
      </c>
      <c r="C496" s="187" t="s">
        <v>5</v>
      </c>
      <c r="D496" s="108">
        <v>0.13391400000000001</v>
      </c>
      <c r="E496" s="195" t="s">
        <v>32</v>
      </c>
      <c r="F496" s="344" t="s">
        <v>70</v>
      </c>
      <c r="G496" s="344"/>
      <c r="H496" s="344"/>
      <c r="I496" s="344"/>
      <c r="J496" s="344"/>
      <c r="K496" s="344"/>
      <c r="L496" s="344"/>
      <c r="M496" s="345"/>
    </row>
    <row r="497" spans="1:13" x14ac:dyDescent="0.25">
      <c r="A497" s="356"/>
      <c r="B497" s="353"/>
      <c r="C497" s="13" t="s">
        <v>7</v>
      </c>
      <c r="D497" s="109">
        <v>0.7</v>
      </c>
      <c r="E497" s="166" t="s">
        <v>32</v>
      </c>
      <c r="F497" s="298" t="s">
        <v>351</v>
      </c>
      <c r="G497" s="298"/>
      <c r="H497" s="298"/>
      <c r="I497" s="298"/>
      <c r="J497" s="298"/>
      <c r="K497" s="298"/>
      <c r="L497" s="298"/>
      <c r="M497" s="299"/>
    </row>
    <row r="498" spans="1:13" x14ac:dyDescent="0.25">
      <c r="A498" s="356"/>
      <c r="B498" s="353"/>
      <c r="C498" s="13" t="s">
        <v>13</v>
      </c>
      <c r="D498" s="109">
        <v>0.45960000000000001</v>
      </c>
      <c r="E498" s="166" t="s">
        <v>32</v>
      </c>
      <c r="F498" s="268" t="s">
        <v>138</v>
      </c>
      <c r="G498" s="271"/>
      <c r="H498" s="271"/>
      <c r="I498" s="271"/>
      <c r="J498" s="271"/>
      <c r="K498" s="271"/>
      <c r="L498" s="271"/>
      <c r="M498" s="270"/>
    </row>
    <row r="499" spans="1:13" x14ac:dyDescent="0.25">
      <c r="A499" s="356"/>
      <c r="B499" s="353"/>
      <c r="C499" s="13" t="s">
        <v>14</v>
      </c>
      <c r="D499" s="87" t="s">
        <v>32</v>
      </c>
      <c r="E499" s="166" t="s">
        <v>32</v>
      </c>
      <c r="F499" s="268" t="s">
        <v>116</v>
      </c>
      <c r="G499" s="271"/>
      <c r="H499" s="271"/>
      <c r="I499" s="271"/>
      <c r="J499" s="271"/>
      <c r="K499" s="271"/>
      <c r="L499" s="271"/>
      <c r="M499" s="270"/>
    </row>
    <row r="500" spans="1:13" x14ac:dyDescent="0.25">
      <c r="A500" s="356"/>
      <c r="B500" s="353"/>
      <c r="C500" s="13" t="s">
        <v>23</v>
      </c>
      <c r="D500" s="87" t="s">
        <v>32</v>
      </c>
      <c r="E500" s="166" t="s">
        <v>32</v>
      </c>
      <c r="F500" s="268" t="s">
        <v>253</v>
      </c>
      <c r="G500" s="271"/>
      <c r="H500" s="271"/>
      <c r="I500" s="271"/>
      <c r="J500" s="271"/>
      <c r="K500" s="271"/>
      <c r="L500" s="271"/>
      <c r="M500" s="270"/>
    </row>
    <row r="501" spans="1:13" x14ac:dyDescent="0.25">
      <c r="A501" s="356"/>
      <c r="B501" s="353"/>
      <c r="C501" s="13" t="s">
        <v>12</v>
      </c>
      <c r="D501" s="87">
        <v>1.1000000000000001</v>
      </c>
      <c r="E501" s="166" t="s">
        <v>32</v>
      </c>
      <c r="F501" s="268" t="s">
        <v>485</v>
      </c>
      <c r="G501" s="269"/>
      <c r="H501" s="269"/>
      <c r="I501" s="269"/>
      <c r="J501" s="269"/>
      <c r="K501" s="269"/>
      <c r="L501" s="269"/>
      <c r="M501" s="270"/>
    </row>
    <row r="502" spans="1:13" x14ac:dyDescent="0.25">
      <c r="A502" s="356"/>
      <c r="B502" s="353"/>
      <c r="C502" s="13" t="s">
        <v>6</v>
      </c>
      <c r="D502" s="87">
        <v>7</v>
      </c>
      <c r="E502" s="166" t="s">
        <v>32</v>
      </c>
      <c r="F502" s="268" t="s">
        <v>506</v>
      </c>
      <c r="G502" s="269"/>
      <c r="H502" s="269"/>
      <c r="I502" s="269"/>
      <c r="J502" s="269"/>
      <c r="K502" s="269"/>
      <c r="L502" s="269"/>
      <c r="M502" s="270"/>
    </row>
    <row r="503" spans="1:13" x14ac:dyDescent="0.25">
      <c r="A503" s="356"/>
      <c r="B503" s="353"/>
      <c r="C503" s="13" t="s">
        <v>131</v>
      </c>
      <c r="D503" s="210">
        <v>0.25</v>
      </c>
      <c r="E503" s="211" t="s">
        <v>32</v>
      </c>
      <c r="F503" s="268" t="s">
        <v>768</v>
      </c>
      <c r="G503" s="269"/>
      <c r="H503" s="269"/>
      <c r="I503" s="269"/>
      <c r="J503" s="269"/>
      <c r="K503" s="269"/>
      <c r="L503" s="269"/>
      <c r="M503" s="270"/>
    </row>
    <row r="504" spans="1:13" ht="15.75" thickBot="1" x14ac:dyDescent="0.3">
      <c r="A504" s="356"/>
      <c r="B504" s="354"/>
      <c r="C504" s="193" t="s">
        <v>22</v>
      </c>
      <c r="D504" s="184" t="s">
        <v>32</v>
      </c>
      <c r="E504" s="194" t="s">
        <v>32</v>
      </c>
      <c r="F504" s="279" t="s">
        <v>302</v>
      </c>
      <c r="G504" s="280"/>
      <c r="H504" s="280"/>
      <c r="I504" s="280"/>
      <c r="J504" s="280"/>
      <c r="K504" s="280"/>
      <c r="L504" s="280"/>
      <c r="M504" s="281"/>
    </row>
    <row r="505" spans="1:13" ht="15" customHeight="1" x14ac:dyDescent="0.25">
      <c r="A505" s="356"/>
      <c r="B505" s="352" t="s">
        <v>344</v>
      </c>
      <c r="C505" s="187" t="s">
        <v>10</v>
      </c>
      <c r="D505" s="108" t="s">
        <v>32</v>
      </c>
      <c r="E505" s="195" t="s">
        <v>32</v>
      </c>
      <c r="F505" s="343" t="s">
        <v>345</v>
      </c>
      <c r="G505" s="344"/>
      <c r="H505" s="344"/>
      <c r="I505" s="344"/>
      <c r="J505" s="344"/>
      <c r="K505" s="344"/>
      <c r="L505" s="344"/>
      <c r="M505" s="345"/>
    </row>
    <row r="506" spans="1:13" ht="30.75" customHeight="1" x14ac:dyDescent="0.25">
      <c r="A506" s="356"/>
      <c r="B506" s="353"/>
      <c r="C506" s="13" t="s">
        <v>7</v>
      </c>
      <c r="D506" s="111" t="s">
        <v>704</v>
      </c>
      <c r="E506" s="166" t="s">
        <v>451</v>
      </c>
      <c r="F506" s="297" t="s">
        <v>719</v>
      </c>
      <c r="G506" s="298"/>
      <c r="H506" s="298"/>
      <c r="I506" s="298"/>
      <c r="J506" s="298"/>
      <c r="K506" s="298"/>
      <c r="L506" s="298"/>
      <c r="M506" s="299"/>
    </row>
    <row r="507" spans="1:13" x14ac:dyDescent="0.25">
      <c r="A507" s="356"/>
      <c r="B507" s="353"/>
      <c r="C507" s="13" t="s">
        <v>16</v>
      </c>
      <c r="D507" s="109" t="s">
        <v>32</v>
      </c>
      <c r="E507" s="166" t="s">
        <v>32</v>
      </c>
      <c r="F507" s="297" t="s">
        <v>369</v>
      </c>
      <c r="G507" s="298"/>
      <c r="H507" s="298"/>
      <c r="I507" s="298"/>
      <c r="J507" s="298"/>
      <c r="K507" s="298"/>
      <c r="L507" s="298"/>
      <c r="M507" s="299"/>
    </row>
    <row r="508" spans="1:13" x14ac:dyDescent="0.25">
      <c r="A508" s="356"/>
      <c r="B508" s="353"/>
      <c r="C508" s="13" t="s">
        <v>24</v>
      </c>
      <c r="D508" s="109" t="s">
        <v>32</v>
      </c>
      <c r="E508" s="166" t="s">
        <v>451</v>
      </c>
      <c r="F508" s="297" t="s">
        <v>379</v>
      </c>
      <c r="G508" s="298"/>
      <c r="H508" s="298"/>
      <c r="I508" s="298"/>
      <c r="J508" s="298"/>
      <c r="K508" s="298"/>
      <c r="L508" s="298"/>
      <c r="M508" s="299"/>
    </row>
    <row r="509" spans="1:13" x14ac:dyDescent="0.25">
      <c r="A509" s="356"/>
      <c r="B509" s="353"/>
      <c r="C509" s="13" t="s">
        <v>97</v>
      </c>
      <c r="D509" s="109" t="s">
        <v>32</v>
      </c>
      <c r="E509" s="166" t="s">
        <v>32</v>
      </c>
      <c r="F509" s="297" t="s">
        <v>384</v>
      </c>
      <c r="G509" s="298"/>
      <c r="H509" s="298"/>
      <c r="I509" s="298"/>
      <c r="J509" s="298"/>
      <c r="K509" s="298"/>
      <c r="L509" s="298"/>
      <c r="M509" s="299"/>
    </row>
    <row r="510" spans="1:13" x14ac:dyDescent="0.25">
      <c r="A510" s="356"/>
      <c r="B510" s="353"/>
      <c r="C510" s="13" t="s">
        <v>15</v>
      </c>
      <c r="D510" s="87" t="s">
        <v>32</v>
      </c>
      <c r="E510" s="166" t="s">
        <v>32</v>
      </c>
      <c r="F510" s="268" t="s">
        <v>429</v>
      </c>
      <c r="G510" s="269"/>
      <c r="H510" s="269"/>
      <c r="I510" s="269"/>
      <c r="J510" s="269"/>
      <c r="K510" s="269"/>
      <c r="L510" s="269"/>
      <c r="M510" s="270"/>
    </row>
    <row r="511" spans="1:13" x14ac:dyDescent="0.25">
      <c r="A511" s="356"/>
      <c r="B511" s="353"/>
      <c r="C511" s="13" t="s">
        <v>19</v>
      </c>
      <c r="D511" s="87" t="s">
        <v>32</v>
      </c>
      <c r="E511" s="166" t="s">
        <v>32</v>
      </c>
      <c r="F511" s="268" t="s">
        <v>430</v>
      </c>
      <c r="G511" s="269"/>
      <c r="H511" s="269"/>
      <c r="I511" s="269"/>
      <c r="J511" s="269"/>
      <c r="K511" s="269"/>
      <c r="L511" s="269"/>
      <c r="M511" s="270"/>
    </row>
    <row r="512" spans="1:13" x14ac:dyDescent="0.25">
      <c r="A512" s="356"/>
      <c r="B512" s="353"/>
      <c r="C512" s="13" t="s">
        <v>6</v>
      </c>
      <c r="D512" s="87" t="s">
        <v>57</v>
      </c>
      <c r="E512" s="166" t="s">
        <v>32</v>
      </c>
      <c r="F512" s="268" t="s">
        <v>431</v>
      </c>
      <c r="G512" s="269"/>
      <c r="H512" s="269"/>
      <c r="I512" s="269"/>
      <c r="J512" s="269"/>
      <c r="K512" s="269"/>
      <c r="L512" s="269"/>
      <c r="M512" s="270"/>
    </row>
    <row r="513" spans="1:22" x14ac:dyDescent="0.25">
      <c r="A513" s="356"/>
      <c r="B513" s="353"/>
      <c r="C513" s="13" t="s">
        <v>23</v>
      </c>
      <c r="D513" s="87" t="s">
        <v>57</v>
      </c>
      <c r="E513" s="166" t="s">
        <v>32</v>
      </c>
      <c r="F513" s="268" t="s">
        <v>461</v>
      </c>
      <c r="G513" s="269"/>
      <c r="H513" s="269"/>
      <c r="I513" s="269"/>
      <c r="J513" s="269"/>
      <c r="K513" s="269"/>
      <c r="L513" s="269"/>
      <c r="M513" s="270"/>
    </row>
    <row r="514" spans="1:22" x14ac:dyDescent="0.25">
      <c r="A514" s="356"/>
      <c r="B514" s="353"/>
      <c r="C514" s="13" t="s">
        <v>11</v>
      </c>
      <c r="D514" s="87" t="s">
        <v>57</v>
      </c>
      <c r="E514" s="166" t="s">
        <v>32</v>
      </c>
      <c r="F514" s="268" t="s">
        <v>517</v>
      </c>
      <c r="G514" s="269"/>
      <c r="H514" s="269"/>
      <c r="I514" s="269"/>
      <c r="J514" s="269"/>
      <c r="K514" s="269"/>
      <c r="L514" s="269"/>
      <c r="M514" s="270"/>
    </row>
    <row r="515" spans="1:22" x14ac:dyDescent="0.25">
      <c r="A515" s="356"/>
      <c r="B515" s="353"/>
      <c r="C515" s="13" t="s">
        <v>22</v>
      </c>
      <c r="D515" s="87" t="s">
        <v>32</v>
      </c>
      <c r="E515" s="166" t="s">
        <v>32</v>
      </c>
      <c r="F515" s="268" t="s">
        <v>543</v>
      </c>
      <c r="G515" s="269"/>
      <c r="H515" s="269"/>
      <c r="I515" s="269"/>
      <c r="J515" s="269"/>
      <c r="K515" s="269"/>
      <c r="L515" s="269"/>
      <c r="M515" s="270"/>
    </row>
    <row r="516" spans="1:22" x14ac:dyDescent="0.25">
      <c r="A516" s="356"/>
      <c r="B516" s="353"/>
      <c r="C516" s="13" t="s">
        <v>29</v>
      </c>
      <c r="D516" s="87" t="s">
        <v>32</v>
      </c>
      <c r="E516" s="166" t="s">
        <v>32</v>
      </c>
      <c r="F516" s="268" t="s">
        <v>802</v>
      </c>
      <c r="G516" s="269"/>
      <c r="H516" s="269"/>
      <c r="I516" s="269"/>
      <c r="J516" s="269"/>
      <c r="K516" s="269"/>
      <c r="L516" s="269"/>
      <c r="M516" s="270"/>
    </row>
    <row r="517" spans="1:22" ht="15.75" thickBot="1" x14ac:dyDescent="0.3">
      <c r="A517" s="356"/>
      <c r="B517" s="354"/>
      <c r="C517" s="13" t="s">
        <v>14</v>
      </c>
      <c r="D517" s="87" t="s">
        <v>32</v>
      </c>
      <c r="E517" s="194" t="s">
        <v>32</v>
      </c>
      <c r="F517" s="268" t="s">
        <v>432</v>
      </c>
      <c r="G517" s="269"/>
      <c r="H517" s="269"/>
      <c r="I517" s="269"/>
      <c r="J517" s="269"/>
      <c r="K517" s="269"/>
      <c r="L517" s="269"/>
      <c r="M517" s="270"/>
    </row>
    <row r="518" spans="1:22" ht="30" customHeight="1" x14ac:dyDescent="0.25">
      <c r="A518" s="356"/>
      <c r="B518" s="352" t="s">
        <v>47</v>
      </c>
      <c r="C518" s="187" t="s">
        <v>5</v>
      </c>
      <c r="D518" s="108">
        <v>2.0622756</v>
      </c>
      <c r="E518" s="166" t="s">
        <v>609</v>
      </c>
      <c r="F518" s="288" t="s">
        <v>635</v>
      </c>
      <c r="G518" s="289"/>
      <c r="H518" s="289"/>
      <c r="I518" s="289"/>
      <c r="J518" s="289"/>
      <c r="K518" s="289"/>
      <c r="L518" s="289"/>
      <c r="M518" s="290"/>
    </row>
    <row r="519" spans="1:22" ht="30.75" customHeight="1" x14ac:dyDescent="0.25">
      <c r="A519" s="356"/>
      <c r="B519" s="353"/>
      <c r="C519" s="13" t="s">
        <v>97</v>
      </c>
      <c r="D519" s="112">
        <v>6.3</v>
      </c>
      <c r="E519" s="166" t="s">
        <v>757</v>
      </c>
      <c r="F519" s="297" t="s">
        <v>758</v>
      </c>
      <c r="G519" s="298"/>
      <c r="H519" s="298"/>
      <c r="I519" s="298"/>
      <c r="J519" s="298"/>
      <c r="K519" s="298"/>
      <c r="L519" s="298"/>
      <c r="M519" s="299"/>
    </row>
    <row r="520" spans="1:22" x14ac:dyDescent="0.25">
      <c r="A520" s="356"/>
      <c r="B520" s="353"/>
      <c r="C520" s="13" t="s">
        <v>131</v>
      </c>
      <c r="D520" s="87">
        <v>7.4999999999999997E-2</v>
      </c>
      <c r="E520" s="166" t="s">
        <v>32</v>
      </c>
      <c r="F520" s="268" t="s">
        <v>392</v>
      </c>
      <c r="G520" s="269"/>
      <c r="H520" s="269"/>
      <c r="I520" s="269"/>
      <c r="J520" s="269"/>
      <c r="K520" s="269"/>
      <c r="L520" s="269"/>
      <c r="M520" s="270"/>
    </row>
    <row r="521" spans="1:22" x14ac:dyDescent="0.25">
      <c r="A521" s="356"/>
      <c r="B521" s="353"/>
      <c r="C521" s="13" t="s">
        <v>3</v>
      </c>
      <c r="D521" s="87" t="s">
        <v>32</v>
      </c>
      <c r="E521" s="166" t="s">
        <v>32</v>
      </c>
      <c r="F521" s="268" t="s">
        <v>304</v>
      </c>
      <c r="G521" s="269"/>
      <c r="H521" s="269"/>
      <c r="I521" s="269"/>
      <c r="J521" s="269"/>
      <c r="K521" s="269"/>
      <c r="L521" s="269"/>
      <c r="M521" s="270"/>
    </row>
    <row r="522" spans="1:22" x14ac:dyDescent="0.25">
      <c r="A522" s="356"/>
      <c r="B522" s="353"/>
      <c r="C522" s="13" t="s">
        <v>12</v>
      </c>
      <c r="D522" s="87">
        <v>1</v>
      </c>
      <c r="E522" s="166" t="s">
        <v>32</v>
      </c>
      <c r="F522" s="268" t="s">
        <v>220</v>
      </c>
      <c r="G522" s="269"/>
      <c r="H522" s="269"/>
      <c r="I522" s="269"/>
      <c r="J522" s="269"/>
      <c r="K522" s="269"/>
      <c r="L522" s="269"/>
      <c r="M522" s="270"/>
    </row>
    <row r="523" spans="1:22" x14ac:dyDescent="0.25">
      <c r="A523" s="356"/>
      <c r="B523" s="353"/>
      <c r="C523" s="13" t="s">
        <v>11</v>
      </c>
      <c r="D523" s="87">
        <v>0.4</v>
      </c>
      <c r="E523" s="166" t="s">
        <v>32</v>
      </c>
      <c r="F523" s="268" t="s">
        <v>514</v>
      </c>
      <c r="G523" s="269"/>
      <c r="H523" s="269"/>
      <c r="I523" s="269"/>
      <c r="J523" s="269"/>
      <c r="K523" s="269"/>
      <c r="L523" s="269"/>
      <c r="M523" s="270"/>
    </row>
    <row r="524" spans="1:22" x14ac:dyDescent="0.25">
      <c r="A524" s="356"/>
      <c r="B524" s="353"/>
      <c r="C524" s="13" t="s">
        <v>1</v>
      </c>
      <c r="D524" s="190">
        <v>0.39311799999999997</v>
      </c>
      <c r="E524" s="166" t="s">
        <v>32</v>
      </c>
      <c r="F524" s="268" t="s">
        <v>617</v>
      </c>
      <c r="G524" s="269"/>
      <c r="H524" s="269"/>
      <c r="I524" s="269"/>
      <c r="J524" s="269"/>
      <c r="K524" s="269"/>
      <c r="L524" s="269"/>
      <c r="M524" s="270"/>
    </row>
    <row r="525" spans="1:22" x14ac:dyDescent="0.25">
      <c r="A525" s="356"/>
      <c r="B525" s="353"/>
      <c r="C525" s="13" t="s">
        <v>26</v>
      </c>
      <c r="D525" s="216">
        <v>0.2</v>
      </c>
      <c r="E525" s="166" t="s">
        <v>32</v>
      </c>
      <c r="F525" s="268" t="s">
        <v>669</v>
      </c>
      <c r="G525" s="269"/>
      <c r="H525" s="269"/>
      <c r="I525" s="269"/>
      <c r="J525" s="269"/>
      <c r="K525" s="269"/>
      <c r="L525" s="269"/>
      <c r="M525" s="270"/>
    </row>
    <row r="526" spans="1:22" ht="15.75" thickBot="1" x14ac:dyDescent="0.3">
      <c r="A526" s="357"/>
      <c r="B526" s="354"/>
      <c r="C526" s="193" t="s">
        <v>22</v>
      </c>
      <c r="D526" s="247">
        <v>12.4</v>
      </c>
      <c r="E526" s="194" t="s">
        <v>876</v>
      </c>
      <c r="F526" s="279" t="s">
        <v>545</v>
      </c>
      <c r="G526" s="280"/>
      <c r="H526" s="280"/>
      <c r="I526" s="280"/>
      <c r="J526" s="280"/>
      <c r="K526" s="280"/>
      <c r="L526" s="280"/>
      <c r="M526" s="281"/>
    </row>
    <row r="527" spans="1:22" ht="15.75" thickBot="1" x14ac:dyDescent="0.3"/>
    <row r="528" spans="1:22" ht="16.5" thickBot="1" x14ac:dyDescent="0.3">
      <c r="O528" s="364" t="s">
        <v>433</v>
      </c>
      <c r="P528" s="365"/>
      <c r="Q528" s="365"/>
      <c r="R528" s="365"/>
      <c r="S528" s="365"/>
      <c r="T528" s="365"/>
      <c r="U528" s="365"/>
      <c r="V528" s="366"/>
    </row>
    <row r="529" spans="15:22" x14ac:dyDescent="0.25">
      <c r="O529" s="179" t="s">
        <v>434</v>
      </c>
      <c r="P529" s="367" t="s">
        <v>435</v>
      </c>
      <c r="Q529" s="368"/>
      <c r="R529" s="368"/>
      <c r="S529" s="368"/>
      <c r="T529" s="368"/>
      <c r="U529" s="368"/>
      <c r="V529" s="369"/>
    </row>
    <row r="530" spans="15:22" x14ac:dyDescent="0.25">
      <c r="O530" s="175" t="s">
        <v>436</v>
      </c>
      <c r="P530" s="358" t="s">
        <v>437</v>
      </c>
      <c r="Q530" s="359"/>
      <c r="R530" s="359"/>
      <c r="S530" s="359"/>
      <c r="T530" s="359"/>
      <c r="U530" s="359"/>
      <c r="V530" s="360"/>
    </row>
    <row r="531" spans="15:22" x14ac:dyDescent="0.25">
      <c r="O531" s="175" t="s">
        <v>438</v>
      </c>
      <c r="P531" s="358" t="s">
        <v>439</v>
      </c>
      <c r="Q531" s="359"/>
      <c r="R531" s="359"/>
      <c r="S531" s="359"/>
      <c r="T531" s="359"/>
      <c r="U531" s="359"/>
      <c r="V531" s="360"/>
    </row>
    <row r="532" spans="15:22" x14ac:dyDescent="0.25">
      <c r="O532" s="175" t="s">
        <v>41</v>
      </c>
      <c r="P532" s="358" t="s">
        <v>440</v>
      </c>
      <c r="Q532" s="359"/>
      <c r="R532" s="359"/>
      <c r="S532" s="359"/>
      <c r="T532" s="359"/>
      <c r="U532" s="359"/>
      <c r="V532" s="360"/>
    </row>
    <row r="533" spans="15:22" x14ac:dyDescent="0.25">
      <c r="O533" s="175" t="s">
        <v>445</v>
      </c>
      <c r="P533" s="358" t="s">
        <v>446</v>
      </c>
      <c r="Q533" s="359"/>
      <c r="R533" s="359"/>
      <c r="S533" s="359"/>
      <c r="T533" s="359"/>
      <c r="U533" s="359"/>
      <c r="V533" s="360"/>
    </row>
    <row r="534" spans="15:22" x14ac:dyDescent="0.25">
      <c r="O534" s="175" t="s">
        <v>32</v>
      </c>
      <c r="P534" s="358" t="s">
        <v>441</v>
      </c>
      <c r="Q534" s="359"/>
      <c r="R534" s="359"/>
      <c r="S534" s="359"/>
      <c r="T534" s="359"/>
      <c r="U534" s="359"/>
      <c r="V534" s="360"/>
    </row>
    <row r="535" spans="15:22" x14ac:dyDescent="0.25">
      <c r="O535" s="175" t="s">
        <v>442</v>
      </c>
      <c r="P535" s="361" t="s">
        <v>443</v>
      </c>
      <c r="Q535" s="362"/>
      <c r="R535" s="362"/>
      <c r="S535" s="362"/>
      <c r="T535" s="362"/>
      <c r="U535" s="362"/>
      <c r="V535" s="363"/>
    </row>
    <row r="536" spans="15:22" x14ac:dyDescent="0.25">
      <c r="O536" s="175" t="s">
        <v>57</v>
      </c>
      <c r="P536" s="358" t="s">
        <v>444</v>
      </c>
      <c r="Q536" s="359"/>
      <c r="R536" s="359"/>
      <c r="S536" s="359"/>
      <c r="T536" s="359"/>
      <c r="U536" s="359"/>
      <c r="V536" s="360"/>
    </row>
    <row r="537" spans="15:22" ht="15.75" thickBot="1" x14ac:dyDescent="0.3">
      <c r="O537" s="176" t="s">
        <v>451</v>
      </c>
      <c r="P537" s="180" t="s">
        <v>894</v>
      </c>
      <c r="Q537" s="177"/>
      <c r="R537" s="177"/>
      <c r="S537" s="177"/>
      <c r="T537" s="177"/>
      <c r="U537" s="177"/>
      <c r="V537" s="178"/>
    </row>
  </sheetData>
  <mergeCells count="589">
    <mergeCell ref="P534:V534"/>
    <mergeCell ref="P535:V535"/>
    <mergeCell ref="P536:V536"/>
    <mergeCell ref="O528:V528"/>
    <mergeCell ref="P529:V529"/>
    <mergeCell ref="P530:V530"/>
    <mergeCell ref="P531:V531"/>
    <mergeCell ref="P532:V532"/>
    <mergeCell ref="P533:V533"/>
    <mergeCell ref="A339:A379"/>
    <mergeCell ref="A380:A403"/>
    <mergeCell ref="A404:A424"/>
    <mergeCell ref="A425:A472"/>
    <mergeCell ref="A473:A526"/>
    <mergeCell ref="B518:B526"/>
    <mergeCell ref="A4:A42"/>
    <mergeCell ref="A43:A99"/>
    <mergeCell ref="A100:A124"/>
    <mergeCell ref="A125:A142"/>
    <mergeCell ref="A143:A177"/>
    <mergeCell ref="A178:A196"/>
    <mergeCell ref="A197:A243"/>
    <mergeCell ref="A244:A269"/>
    <mergeCell ref="A270:A287"/>
    <mergeCell ref="B488:B495"/>
    <mergeCell ref="B496:B504"/>
    <mergeCell ref="B505:B517"/>
    <mergeCell ref="B466:B472"/>
    <mergeCell ref="B473:B487"/>
    <mergeCell ref="B425:B437"/>
    <mergeCell ref="B438:B449"/>
    <mergeCell ref="B450:B451"/>
    <mergeCell ref="B452:B465"/>
    <mergeCell ref="B360:B379"/>
    <mergeCell ref="B380:B396"/>
    <mergeCell ref="F395:M395"/>
    <mergeCell ref="B397:B403"/>
    <mergeCell ref="B404:B424"/>
    <mergeCell ref="B328:B338"/>
    <mergeCell ref="B339:B359"/>
    <mergeCell ref="B270:B287"/>
    <mergeCell ref="B288:B303"/>
    <mergeCell ref="F459:M459"/>
    <mergeCell ref="F460:M460"/>
    <mergeCell ref="F461:M461"/>
    <mergeCell ref="F462:M462"/>
    <mergeCell ref="F463:M463"/>
    <mergeCell ref="F464:M464"/>
    <mergeCell ref="F453:M453"/>
    <mergeCell ref="F454:M454"/>
    <mergeCell ref="F455:M455"/>
    <mergeCell ref="F456:M456"/>
    <mergeCell ref="F457:M457"/>
    <mergeCell ref="F458:M458"/>
    <mergeCell ref="F447:M447"/>
    <mergeCell ref="F448:M448"/>
    <mergeCell ref="A304:A338"/>
    <mergeCell ref="B304:B306"/>
    <mergeCell ref="B307:B327"/>
    <mergeCell ref="B221:B243"/>
    <mergeCell ref="B244:B248"/>
    <mergeCell ref="B249:B269"/>
    <mergeCell ref="B178:B196"/>
    <mergeCell ref="B197:B220"/>
    <mergeCell ref="B125:B133"/>
    <mergeCell ref="B134:B142"/>
    <mergeCell ref="B143:B163"/>
    <mergeCell ref="B164:B168"/>
    <mergeCell ref="B169:B177"/>
    <mergeCell ref="A288:A303"/>
    <mergeCell ref="B83:B99"/>
    <mergeCell ref="B100:B108"/>
    <mergeCell ref="B109:B115"/>
    <mergeCell ref="B116:B124"/>
    <mergeCell ref="B29:B42"/>
    <mergeCell ref="B43:B67"/>
    <mergeCell ref="B68:B82"/>
    <mergeCell ref="F525:M525"/>
    <mergeCell ref="F526:M526"/>
    <mergeCell ref="F504:M504"/>
    <mergeCell ref="F505:M505"/>
    <mergeCell ref="F506:M506"/>
    <mergeCell ref="F495:M495"/>
    <mergeCell ref="F496:M496"/>
    <mergeCell ref="F497:M497"/>
    <mergeCell ref="F498:M498"/>
    <mergeCell ref="F499:M499"/>
    <mergeCell ref="F500:M500"/>
    <mergeCell ref="F489:M489"/>
    <mergeCell ref="F490:M490"/>
    <mergeCell ref="F491:M491"/>
    <mergeCell ref="F492:M492"/>
    <mergeCell ref="F493:M493"/>
    <mergeCell ref="F494:M494"/>
    <mergeCell ref="A1:M2"/>
    <mergeCell ref="B4:B14"/>
    <mergeCell ref="B15:B28"/>
    <mergeCell ref="F519:M519"/>
    <mergeCell ref="F520:M520"/>
    <mergeCell ref="F521:M521"/>
    <mergeCell ref="F522:M522"/>
    <mergeCell ref="F523:M523"/>
    <mergeCell ref="F524:M524"/>
    <mergeCell ref="F513:M513"/>
    <mergeCell ref="F514:M514"/>
    <mergeCell ref="F515:M515"/>
    <mergeCell ref="F516:M516"/>
    <mergeCell ref="F517:M517"/>
    <mergeCell ref="F518:M518"/>
    <mergeCell ref="F507:M507"/>
    <mergeCell ref="F508:M508"/>
    <mergeCell ref="F509:M509"/>
    <mergeCell ref="F510:M510"/>
    <mergeCell ref="F511:M511"/>
    <mergeCell ref="F512:M512"/>
    <mergeCell ref="F501:M501"/>
    <mergeCell ref="F502:M502"/>
    <mergeCell ref="F503:M503"/>
    <mergeCell ref="F483:M483"/>
    <mergeCell ref="F484:M484"/>
    <mergeCell ref="F485:M485"/>
    <mergeCell ref="F486:M486"/>
    <mergeCell ref="F487:M487"/>
    <mergeCell ref="F488:M488"/>
    <mergeCell ref="F477:M477"/>
    <mergeCell ref="F478:M478"/>
    <mergeCell ref="F479:M479"/>
    <mergeCell ref="F480:M480"/>
    <mergeCell ref="F481:M481"/>
    <mergeCell ref="F482:M482"/>
    <mergeCell ref="F471:M471"/>
    <mergeCell ref="F472:M472"/>
    <mergeCell ref="F473:M473"/>
    <mergeCell ref="F474:M474"/>
    <mergeCell ref="F475:M475"/>
    <mergeCell ref="F476:M476"/>
    <mergeCell ref="F465:M465"/>
    <mergeCell ref="F466:M466"/>
    <mergeCell ref="F467:M467"/>
    <mergeCell ref="F468:M468"/>
    <mergeCell ref="F469:M469"/>
    <mergeCell ref="F470:M470"/>
    <mergeCell ref="F449:M449"/>
    <mergeCell ref="F450:M450"/>
    <mergeCell ref="F451:M451"/>
    <mergeCell ref="F452:M452"/>
    <mergeCell ref="F441:M441"/>
    <mergeCell ref="F442:M442"/>
    <mergeCell ref="F443:M443"/>
    <mergeCell ref="F444:M444"/>
    <mergeCell ref="F445:M445"/>
    <mergeCell ref="F446:M446"/>
    <mergeCell ref="F435:M435"/>
    <mergeCell ref="F436:M436"/>
    <mergeCell ref="F437:M437"/>
    <mergeCell ref="F438:M438"/>
    <mergeCell ref="F439:M439"/>
    <mergeCell ref="F440:M440"/>
    <mergeCell ref="F429:M429"/>
    <mergeCell ref="F430:M430"/>
    <mergeCell ref="F431:M431"/>
    <mergeCell ref="F432:M432"/>
    <mergeCell ref="F433:M433"/>
    <mergeCell ref="F434:M434"/>
    <mergeCell ref="F423:M423"/>
    <mergeCell ref="F424:M424"/>
    <mergeCell ref="F425:M425"/>
    <mergeCell ref="F426:M426"/>
    <mergeCell ref="F427:M427"/>
    <mergeCell ref="F428:M428"/>
    <mergeCell ref="F417:M417"/>
    <mergeCell ref="F418:M418"/>
    <mergeCell ref="F419:M419"/>
    <mergeCell ref="F420:M420"/>
    <mergeCell ref="F421:M421"/>
    <mergeCell ref="F422:M422"/>
    <mergeCell ref="F411:M411"/>
    <mergeCell ref="F412:M412"/>
    <mergeCell ref="F413:M413"/>
    <mergeCell ref="F414:M414"/>
    <mergeCell ref="F415:M415"/>
    <mergeCell ref="F416:M416"/>
    <mergeCell ref="F405:M405"/>
    <mergeCell ref="F406:M406"/>
    <mergeCell ref="F407:M407"/>
    <mergeCell ref="F408:M408"/>
    <mergeCell ref="F409:M409"/>
    <mergeCell ref="F410:M410"/>
    <mergeCell ref="F399:M399"/>
    <mergeCell ref="F400:M400"/>
    <mergeCell ref="F401:M401"/>
    <mergeCell ref="F402:M402"/>
    <mergeCell ref="F403:M403"/>
    <mergeCell ref="F404:M404"/>
    <mergeCell ref="F392:M392"/>
    <mergeCell ref="F393:M393"/>
    <mergeCell ref="F394:M394"/>
    <mergeCell ref="F396:M396"/>
    <mergeCell ref="F397:M397"/>
    <mergeCell ref="F398:M398"/>
    <mergeCell ref="F386:M386"/>
    <mergeCell ref="F387:M387"/>
    <mergeCell ref="F388:M388"/>
    <mergeCell ref="F389:M389"/>
    <mergeCell ref="F390:M390"/>
    <mergeCell ref="F391:M391"/>
    <mergeCell ref="F380:M380"/>
    <mergeCell ref="F381:M381"/>
    <mergeCell ref="F382:M382"/>
    <mergeCell ref="F383:M383"/>
    <mergeCell ref="F384:M384"/>
    <mergeCell ref="F385:M385"/>
    <mergeCell ref="F374:M374"/>
    <mergeCell ref="F375:M375"/>
    <mergeCell ref="F376:M376"/>
    <mergeCell ref="F377:M377"/>
    <mergeCell ref="F378:M378"/>
    <mergeCell ref="F379:M379"/>
    <mergeCell ref="F368:M368"/>
    <mergeCell ref="F369:M369"/>
    <mergeCell ref="F370:M370"/>
    <mergeCell ref="F371:M371"/>
    <mergeCell ref="F372:M372"/>
    <mergeCell ref="F373:M373"/>
    <mergeCell ref="F362:M362"/>
    <mergeCell ref="F363:M363"/>
    <mergeCell ref="F364:M364"/>
    <mergeCell ref="F365:M365"/>
    <mergeCell ref="F366:M366"/>
    <mergeCell ref="F367:M367"/>
    <mergeCell ref="F356:M356"/>
    <mergeCell ref="F357:M357"/>
    <mergeCell ref="F358:M358"/>
    <mergeCell ref="F359:M359"/>
    <mergeCell ref="F360:M360"/>
    <mergeCell ref="F361:M361"/>
    <mergeCell ref="F350:M350"/>
    <mergeCell ref="F351:M351"/>
    <mergeCell ref="F352:M352"/>
    <mergeCell ref="F353:M353"/>
    <mergeCell ref="F354:M354"/>
    <mergeCell ref="F355:M355"/>
    <mergeCell ref="F344:M344"/>
    <mergeCell ref="F345:M345"/>
    <mergeCell ref="F346:M346"/>
    <mergeCell ref="F347:M347"/>
    <mergeCell ref="F348:M348"/>
    <mergeCell ref="F349:M349"/>
    <mergeCell ref="F338:M338"/>
    <mergeCell ref="F339:M339"/>
    <mergeCell ref="F340:M340"/>
    <mergeCell ref="F341:M341"/>
    <mergeCell ref="F342:M342"/>
    <mergeCell ref="F343:M343"/>
    <mergeCell ref="F332:M332"/>
    <mergeCell ref="F333:M333"/>
    <mergeCell ref="F334:M334"/>
    <mergeCell ref="F335:M335"/>
    <mergeCell ref="F336:M336"/>
    <mergeCell ref="F337:M337"/>
    <mergeCell ref="F326:M326"/>
    <mergeCell ref="F327:M327"/>
    <mergeCell ref="F328:M328"/>
    <mergeCell ref="F329:M329"/>
    <mergeCell ref="F330:M330"/>
    <mergeCell ref="F331:M331"/>
    <mergeCell ref="F320:M320"/>
    <mergeCell ref="F321:M321"/>
    <mergeCell ref="F322:M322"/>
    <mergeCell ref="F323:M323"/>
    <mergeCell ref="F324:M324"/>
    <mergeCell ref="F325:M325"/>
    <mergeCell ref="F314:M314"/>
    <mergeCell ref="F315:M315"/>
    <mergeCell ref="F316:M316"/>
    <mergeCell ref="F317:M317"/>
    <mergeCell ref="F318:M318"/>
    <mergeCell ref="F319:M319"/>
    <mergeCell ref="F308:M308"/>
    <mergeCell ref="F309:M309"/>
    <mergeCell ref="F310:M310"/>
    <mergeCell ref="F311:M311"/>
    <mergeCell ref="F312:M312"/>
    <mergeCell ref="F313:M313"/>
    <mergeCell ref="F302:M302"/>
    <mergeCell ref="F303:M303"/>
    <mergeCell ref="F304:M304"/>
    <mergeCell ref="F305:M305"/>
    <mergeCell ref="F306:M306"/>
    <mergeCell ref="F307:M307"/>
    <mergeCell ref="F296:M296"/>
    <mergeCell ref="F297:M297"/>
    <mergeCell ref="F298:M298"/>
    <mergeCell ref="F299:M299"/>
    <mergeCell ref="F300:M300"/>
    <mergeCell ref="F301:M301"/>
    <mergeCell ref="F290:M290"/>
    <mergeCell ref="F291:M291"/>
    <mergeCell ref="F292:M292"/>
    <mergeCell ref="F293:M293"/>
    <mergeCell ref="F294:M294"/>
    <mergeCell ref="F295:M295"/>
    <mergeCell ref="F284:M284"/>
    <mergeCell ref="F285:M285"/>
    <mergeCell ref="F286:M286"/>
    <mergeCell ref="F287:M287"/>
    <mergeCell ref="F288:M288"/>
    <mergeCell ref="F289:M289"/>
    <mergeCell ref="F278:M278"/>
    <mergeCell ref="F279:M279"/>
    <mergeCell ref="F280:M280"/>
    <mergeCell ref="F281:M281"/>
    <mergeCell ref="F282:M282"/>
    <mergeCell ref="F283:M283"/>
    <mergeCell ref="F272:M272"/>
    <mergeCell ref="F273:M273"/>
    <mergeCell ref="F274:M274"/>
    <mergeCell ref="F275:M275"/>
    <mergeCell ref="F276:M276"/>
    <mergeCell ref="F277:M277"/>
    <mergeCell ref="F266:M266"/>
    <mergeCell ref="F267:M267"/>
    <mergeCell ref="F268:M268"/>
    <mergeCell ref="F269:M269"/>
    <mergeCell ref="F270:M270"/>
    <mergeCell ref="F271:M271"/>
    <mergeCell ref="F260:M260"/>
    <mergeCell ref="F261:M261"/>
    <mergeCell ref="F262:M262"/>
    <mergeCell ref="F263:M263"/>
    <mergeCell ref="F264:M264"/>
    <mergeCell ref="F265:M265"/>
    <mergeCell ref="F254:M254"/>
    <mergeCell ref="F255:M255"/>
    <mergeCell ref="F256:M256"/>
    <mergeCell ref="F257:M257"/>
    <mergeCell ref="F258:M258"/>
    <mergeCell ref="F259:M259"/>
    <mergeCell ref="F248:M248"/>
    <mergeCell ref="F249:M249"/>
    <mergeCell ref="F250:M250"/>
    <mergeCell ref="F251:M251"/>
    <mergeCell ref="F252:M252"/>
    <mergeCell ref="F253:M253"/>
    <mergeCell ref="F242:M242"/>
    <mergeCell ref="F243:M243"/>
    <mergeCell ref="F244:M244"/>
    <mergeCell ref="F245:M245"/>
    <mergeCell ref="F246:M246"/>
    <mergeCell ref="F247:M247"/>
    <mergeCell ref="F236:M236"/>
    <mergeCell ref="F237:M237"/>
    <mergeCell ref="F238:M238"/>
    <mergeCell ref="F239:M239"/>
    <mergeCell ref="F240:M240"/>
    <mergeCell ref="F241:M241"/>
    <mergeCell ref="F230:M230"/>
    <mergeCell ref="F231:M231"/>
    <mergeCell ref="F232:M232"/>
    <mergeCell ref="F233:M233"/>
    <mergeCell ref="F234:M234"/>
    <mergeCell ref="F235:M235"/>
    <mergeCell ref="F224:M224"/>
    <mergeCell ref="F225:M225"/>
    <mergeCell ref="F226:M226"/>
    <mergeCell ref="F227:M227"/>
    <mergeCell ref="F228:M228"/>
    <mergeCell ref="F229:M229"/>
    <mergeCell ref="F218:M218"/>
    <mergeCell ref="F219:M219"/>
    <mergeCell ref="F220:M220"/>
    <mergeCell ref="F221:M221"/>
    <mergeCell ref="F222:M222"/>
    <mergeCell ref="F223:M223"/>
    <mergeCell ref="F212:M212"/>
    <mergeCell ref="F213:M213"/>
    <mergeCell ref="F214:M214"/>
    <mergeCell ref="F215:M215"/>
    <mergeCell ref="F216:M216"/>
    <mergeCell ref="F217:M217"/>
    <mergeCell ref="F206:M206"/>
    <mergeCell ref="F207:M207"/>
    <mergeCell ref="F208:M208"/>
    <mergeCell ref="F209:M209"/>
    <mergeCell ref="F210:M210"/>
    <mergeCell ref="F211:M211"/>
    <mergeCell ref="F200:M200"/>
    <mergeCell ref="F201:M201"/>
    <mergeCell ref="F202:M202"/>
    <mergeCell ref="F203:M203"/>
    <mergeCell ref="F204:M204"/>
    <mergeCell ref="F205:M205"/>
    <mergeCell ref="F194:M194"/>
    <mergeCell ref="F195:M195"/>
    <mergeCell ref="F196:M196"/>
    <mergeCell ref="F197:M197"/>
    <mergeCell ref="F198:M198"/>
    <mergeCell ref="F199:M199"/>
    <mergeCell ref="F188:M188"/>
    <mergeCell ref="F189:M189"/>
    <mergeCell ref="F190:M190"/>
    <mergeCell ref="F191:M191"/>
    <mergeCell ref="F192:M192"/>
    <mergeCell ref="F193:M193"/>
    <mergeCell ref="F182:M182"/>
    <mergeCell ref="F183:M183"/>
    <mergeCell ref="F184:M184"/>
    <mergeCell ref="F185:M185"/>
    <mergeCell ref="F186:M186"/>
    <mergeCell ref="F187:M187"/>
    <mergeCell ref="F176:M176"/>
    <mergeCell ref="F177:M177"/>
    <mergeCell ref="F178:M178"/>
    <mergeCell ref="F179:M179"/>
    <mergeCell ref="F180:M180"/>
    <mergeCell ref="F181:M181"/>
    <mergeCell ref="F170:M170"/>
    <mergeCell ref="F171:M171"/>
    <mergeCell ref="F172:M172"/>
    <mergeCell ref="F173:M173"/>
    <mergeCell ref="F174:M174"/>
    <mergeCell ref="F175:M175"/>
    <mergeCell ref="F164:M164"/>
    <mergeCell ref="F165:M165"/>
    <mergeCell ref="F166:M166"/>
    <mergeCell ref="F167:M167"/>
    <mergeCell ref="F168:M168"/>
    <mergeCell ref="F169:M169"/>
    <mergeCell ref="F158:M158"/>
    <mergeCell ref="F159:M159"/>
    <mergeCell ref="F160:M160"/>
    <mergeCell ref="F161:M161"/>
    <mergeCell ref="F162:M162"/>
    <mergeCell ref="F163:M163"/>
    <mergeCell ref="F152:M152"/>
    <mergeCell ref="F153:M153"/>
    <mergeCell ref="F154:M154"/>
    <mergeCell ref="F155:M155"/>
    <mergeCell ref="F156:M156"/>
    <mergeCell ref="F157:M157"/>
    <mergeCell ref="F146:M146"/>
    <mergeCell ref="F147:M147"/>
    <mergeCell ref="F148:M148"/>
    <mergeCell ref="F149:M149"/>
    <mergeCell ref="F150:M150"/>
    <mergeCell ref="F151:M151"/>
    <mergeCell ref="F140:M140"/>
    <mergeCell ref="F141:M141"/>
    <mergeCell ref="F142:M142"/>
    <mergeCell ref="F143:M143"/>
    <mergeCell ref="F144:M144"/>
    <mergeCell ref="F145:M145"/>
    <mergeCell ref="F134:M134"/>
    <mergeCell ref="F135:M135"/>
    <mergeCell ref="F136:M136"/>
    <mergeCell ref="F137:M137"/>
    <mergeCell ref="F138:M138"/>
    <mergeCell ref="F139:M139"/>
    <mergeCell ref="F128:M128"/>
    <mergeCell ref="F129:M129"/>
    <mergeCell ref="F130:M130"/>
    <mergeCell ref="F131:M131"/>
    <mergeCell ref="F132:M132"/>
    <mergeCell ref="F133:M133"/>
    <mergeCell ref="F122:M122"/>
    <mergeCell ref="F123:M123"/>
    <mergeCell ref="F124:M124"/>
    <mergeCell ref="F125:M125"/>
    <mergeCell ref="F126:M126"/>
    <mergeCell ref="F127:M127"/>
    <mergeCell ref="F116:M116"/>
    <mergeCell ref="F117:M117"/>
    <mergeCell ref="F118:M118"/>
    <mergeCell ref="F119:M119"/>
    <mergeCell ref="F120:M120"/>
    <mergeCell ref="F121:M121"/>
    <mergeCell ref="F110:M110"/>
    <mergeCell ref="F111:M111"/>
    <mergeCell ref="F112:M112"/>
    <mergeCell ref="F113:M113"/>
    <mergeCell ref="F114:M114"/>
    <mergeCell ref="F115:M115"/>
    <mergeCell ref="F104:M104"/>
    <mergeCell ref="F105:M105"/>
    <mergeCell ref="F106:M106"/>
    <mergeCell ref="F107:M107"/>
    <mergeCell ref="F108:M108"/>
    <mergeCell ref="F109:M109"/>
    <mergeCell ref="F98:M98"/>
    <mergeCell ref="F99:M99"/>
    <mergeCell ref="F100:M100"/>
    <mergeCell ref="F101:M101"/>
    <mergeCell ref="F102:M102"/>
    <mergeCell ref="F103:M103"/>
    <mergeCell ref="F92:M92"/>
    <mergeCell ref="F93:M93"/>
    <mergeCell ref="F94:M94"/>
    <mergeCell ref="F95:M95"/>
    <mergeCell ref="F96:M96"/>
    <mergeCell ref="F97:M97"/>
    <mergeCell ref="F86:M86"/>
    <mergeCell ref="F87:M87"/>
    <mergeCell ref="F88:M88"/>
    <mergeCell ref="F89:M89"/>
    <mergeCell ref="F90:M90"/>
    <mergeCell ref="F91:M91"/>
    <mergeCell ref="F80:M80"/>
    <mergeCell ref="F81:M81"/>
    <mergeCell ref="F82:M82"/>
    <mergeCell ref="F83:M83"/>
    <mergeCell ref="F84:M84"/>
    <mergeCell ref="F85:M85"/>
    <mergeCell ref="F74:M74"/>
    <mergeCell ref="F75:M75"/>
    <mergeCell ref="F76:M76"/>
    <mergeCell ref="F77:M77"/>
    <mergeCell ref="F78:M78"/>
    <mergeCell ref="F79:M79"/>
    <mergeCell ref="F68:M68"/>
    <mergeCell ref="F69:M69"/>
    <mergeCell ref="F70:M70"/>
    <mergeCell ref="F71:M71"/>
    <mergeCell ref="F72:M72"/>
    <mergeCell ref="F73:M73"/>
    <mergeCell ref="F62:M62"/>
    <mergeCell ref="F63:M63"/>
    <mergeCell ref="F64:M64"/>
    <mergeCell ref="F65:M65"/>
    <mergeCell ref="F66:M66"/>
    <mergeCell ref="F67:M67"/>
    <mergeCell ref="F56:M56"/>
    <mergeCell ref="F57:M57"/>
    <mergeCell ref="F58:M58"/>
    <mergeCell ref="F59:M59"/>
    <mergeCell ref="F60:M60"/>
    <mergeCell ref="F61:M61"/>
    <mergeCell ref="F50:M50"/>
    <mergeCell ref="F51:M51"/>
    <mergeCell ref="F52:M52"/>
    <mergeCell ref="F53:M53"/>
    <mergeCell ref="F54:M54"/>
    <mergeCell ref="F55:M55"/>
    <mergeCell ref="F44:M44"/>
    <mergeCell ref="F45:M45"/>
    <mergeCell ref="F46:M46"/>
    <mergeCell ref="F47:M47"/>
    <mergeCell ref="F48:M48"/>
    <mergeCell ref="F49:M49"/>
    <mergeCell ref="F38:M38"/>
    <mergeCell ref="F39:M39"/>
    <mergeCell ref="F40:M40"/>
    <mergeCell ref="F41:M41"/>
    <mergeCell ref="F42:M42"/>
    <mergeCell ref="F43:M43"/>
    <mergeCell ref="F32:M32"/>
    <mergeCell ref="F33:M33"/>
    <mergeCell ref="F34:M34"/>
    <mergeCell ref="F35:M35"/>
    <mergeCell ref="F36:M36"/>
    <mergeCell ref="F37:M37"/>
    <mergeCell ref="F27:M27"/>
    <mergeCell ref="F28:M28"/>
    <mergeCell ref="F29:M29"/>
    <mergeCell ref="F30:M30"/>
    <mergeCell ref="F31:M31"/>
    <mergeCell ref="F20:M20"/>
    <mergeCell ref="F21:M21"/>
    <mergeCell ref="F22:M22"/>
    <mergeCell ref="F23:M23"/>
    <mergeCell ref="F24:M24"/>
    <mergeCell ref="F25:M25"/>
    <mergeCell ref="F18:M18"/>
    <mergeCell ref="F19:M19"/>
    <mergeCell ref="F8:M8"/>
    <mergeCell ref="F9:M9"/>
    <mergeCell ref="F10:M10"/>
    <mergeCell ref="F11:M11"/>
    <mergeCell ref="F12:M12"/>
    <mergeCell ref="F13:M13"/>
    <mergeCell ref="F26:M26"/>
    <mergeCell ref="F3:M3"/>
    <mergeCell ref="F4:M4"/>
    <mergeCell ref="F5:M5"/>
    <mergeCell ref="F6:M6"/>
    <mergeCell ref="F7:M7"/>
    <mergeCell ref="F14:M14"/>
    <mergeCell ref="F15:M15"/>
    <mergeCell ref="F16:M16"/>
    <mergeCell ref="F17:M17"/>
  </mergeCells>
  <printOptions gridLines="1"/>
  <pageMargins left="0.70866141732283472" right="0.70866141732283472" top="0.78740157480314965" bottom="0.78740157480314965" header="0.31496062992125984" footer="0.31496062992125984"/>
  <pageSetup paperSize="9" scale="71" orientation="portrait" r:id="rId1"/>
  <rowBreaks count="10" manualBreakCount="10">
    <brk id="42" max="12" man="1"/>
    <brk id="99" max="12" man="1"/>
    <brk id="142" max="12" man="1"/>
    <brk id="196" max="12" man="1"/>
    <brk id="243" max="12" man="1"/>
    <brk id="287" max="12" man="1"/>
    <brk id="338" max="12" man="1"/>
    <brk id="379" max="12" man="1"/>
    <brk id="424" max="12" man="1"/>
    <brk id="47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2"/>
  <sheetViews>
    <sheetView tabSelected="1" zoomScale="80" zoomScaleNormal="80" workbookViewId="0">
      <selection activeCell="T10" sqref="T10"/>
    </sheetView>
  </sheetViews>
  <sheetFormatPr defaultRowHeight="15" x14ac:dyDescent="0.25"/>
  <cols>
    <col min="1" max="1" width="42.7109375" style="2" customWidth="1"/>
    <col min="2" max="2" width="44.5703125" style="2" customWidth="1"/>
    <col min="3" max="3" width="11.7109375" style="2" customWidth="1"/>
    <col min="4" max="4" width="13.85546875" style="2" customWidth="1"/>
    <col min="5" max="5" width="10.7109375" style="161" customWidth="1"/>
    <col min="6" max="12" width="8.7109375" style="2"/>
    <col min="13" max="13" width="22.85546875" style="2" customWidth="1"/>
    <col min="14" max="14" width="16.140625" style="2" customWidth="1"/>
    <col min="15" max="15" width="11.5703125" style="2" customWidth="1"/>
    <col min="16" max="16" width="13.28515625" style="2" customWidth="1"/>
    <col min="17" max="18" width="8.7109375" style="2"/>
  </cols>
  <sheetData>
    <row r="1" spans="1:21" ht="23.25" x14ac:dyDescent="0.25">
      <c r="A1" s="377" t="s">
        <v>880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65"/>
    </row>
    <row r="2" spans="1:21" ht="24" thickBo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65"/>
    </row>
    <row r="3" spans="1:21" ht="50.25" customHeight="1" thickBot="1" x14ac:dyDescent="0.3">
      <c r="A3" s="55" t="s">
        <v>228</v>
      </c>
      <c r="B3" s="55" t="s">
        <v>229</v>
      </c>
      <c r="C3" s="56" t="s">
        <v>0</v>
      </c>
      <c r="D3" s="132" t="s">
        <v>235</v>
      </c>
      <c r="E3" s="153" t="s">
        <v>448</v>
      </c>
      <c r="F3" s="250" t="s">
        <v>31</v>
      </c>
      <c r="G3" s="251"/>
      <c r="H3" s="251"/>
      <c r="I3" s="251"/>
      <c r="J3" s="251"/>
      <c r="K3" s="251"/>
      <c r="L3" s="251"/>
      <c r="M3" s="252"/>
      <c r="N3" s="146" t="s">
        <v>844</v>
      </c>
      <c r="O3" s="147" t="s">
        <v>845</v>
      </c>
      <c r="P3" s="174" t="s">
        <v>845</v>
      </c>
      <c r="Q3" s="173"/>
      <c r="R3" s="173"/>
      <c r="S3" s="173"/>
      <c r="T3" s="173"/>
      <c r="U3" s="173"/>
    </row>
    <row r="4" spans="1:21" ht="15" customHeight="1" x14ac:dyDescent="0.25">
      <c r="A4" s="43" t="s">
        <v>230</v>
      </c>
      <c r="B4" s="59" t="s">
        <v>93</v>
      </c>
      <c r="C4" s="14" t="s">
        <v>1</v>
      </c>
      <c r="D4" s="79">
        <v>0.18</v>
      </c>
      <c r="E4" s="163" t="s">
        <v>32</v>
      </c>
      <c r="F4" s="253" t="s">
        <v>318</v>
      </c>
      <c r="G4" s="254"/>
      <c r="H4" s="254"/>
      <c r="I4" s="254"/>
      <c r="J4" s="254"/>
      <c r="K4" s="254"/>
      <c r="L4" s="254"/>
      <c r="M4" s="255"/>
      <c r="N4" s="54" t="s">
        <v>271</v>
      </c>
    </row>
    <row r="5" spans="1:21" ht="15" customHeight="1" x14ac:dyDescent="0.25">
      <c r="A5" s="33" t="s">
        <v>230</v>
      </c>
      <c r="B5" s="58" t="s">
        <v>93</v>
      </c>
      <c r="C5" s="11" t="s">
        <v>3</v>
      </c>
      <c r="D5" s="80">
        <v>16.537500000000001</v>
      </c>
      <c r="E5" s="114" t="s">
        <v>32</v>
      </c>
      <c r="F5" s="256" t="s">
        <v>51</v>
      </c>
      <c r="G5" s="257"/>
      <c r="H5" s="257"/>
      <c r="I5" s="257"/>
      <c r="J5" s="257"/>
      <c r="K5" s="257"/>
      <c r="L5" s="257"/>
      <c r="M5" s="258"/>
      <c r="N5" s="3" t="s">
        <v>52</v>
      </c>
      <c r="O5" s="3">
        <v>75</v>
      </c>
      <c r="P5" s="2">
        <f>O5*Doplňkové_statistické_info!L8</f>
        <v>16.537500000000001</v>
      </c>
    </row>
    <row r="6" spans="1:21" ht="15" customHeight="1" x14ac:dyDescent="0.25">
      <c r="A6" s="33" t="s">
        <v>230</v>
      </c>
      <c r="B6" s="58" t="s">
        <v>93</v>
      </c>
      <c r="C6" s="11" t="s">
        <v>22</v>
      </c>
      <c r="D6" s="81" t="s">
        <v>57</v>
      </c>
      <c r="E6" s="114" t="s">
        <v>32</v>
      </c>
      <c r="F6" s="256" t="s">
        <v>61</v>
      </c>
      <c r="G6" s="257"/>
      <c r="H6" s="257"/>
      <c r="I6" s="257"/>
      <c r="J6" s="257"/>
      <c r="K6" s="257"/>
      <c r="L6" s="257"/>
      <c r="M6" s="258"/>
    </row>
    <row r="7" spans="1:21" ht="15" customHeight="1" x14ac:dyDescent="0.25">
      <c r="A7" s="33" t="s">
        <v>230</v>
      </c>
      <c r="B7" s="58" t="s">
        <v>93</v>
      </c>
      <c r="C7" s="11" t="s">
        <v>8</v>
      </c>
      <c r="D7" s="81">
        <v>2</v>
      </c>
      <c r="E7" s="114" t="s">
        <v>32</v>
      </c>
      <c r="F7" s="256" t="s">
        <v>95</v>
      </c>
      <c r="G7" s="257"/>
      <c r="H7" s="257"/>
      <c r="I7" s="257"/>
      <c r="J7" s="257"/>
      <c r="K7" s="257"/>
      <c r="L7" s="257"/>
      <c r="M7" s="258"/>
    </row>
    <row r="8" spans="1:21" ht="15" customHeight="1" x14ac:dyDescent="0.25">
      <c r="A8" s="33" t="s">
        <v>230</v>
      </c>
      <c r="B8" s="58" t="s">
        <v>93</v>
      </c>
      <c r="C8" s="11" t="s">
        <v>9</v>
      </c>
      <c r="D8" s="81">
        <v>0.3</v>
      </c>
      <c r="E8" s="164" t="s">
        <v>32</v>
      </c>
      <c r="F8" s="256" t="s">
        <v>103</v>
      </c>
      <c r="G8" s="257"/>
      <c r="H8" s="257"/>
      <c r="I8" s="257"/>
      <c r="J8" s="257"/>
      <c r="K8" s="257"/>
      <c r="L8" s="257"/>
      <c r="M8" s="258"/>
    </row>
    <row r="9" spans="1:21" ht="15" customHeight="1" x14ac:dyDescent="0.25">
      <c r="A9" s="33" t="s">
        <v>230</v>
      </c>
      <c r="B9" s="58" t="s">
        <v>93</v>
      </c>
      <c r="C9" s="11" t="s">
        <v>15</v>
      </c>
      <c r="D9" s="81">
        <v>0.06</v>
      </c>
      <c r="E9" s="164" t="s">
        <v>32</v>
      </c>
      <c r="F9" s="256" t="s">
        <v>120</v>
      </c>
      <c r="G9" s="257"/>
      <c r="H9" s="257"/>
      <c r="I9" s="257"/>
      <c r="J9" s="257"/>
      <c r="K9" s="257"/>
      <c r="L9" s="257"/>
      <c r="M9" s="258"/>
    </row>
    <row r="10" spans="1:21" ht="15" customHeight="1" x14ac:dyDescent="0.25">
      <c r="A10" s="33" t="s">
        <v>230</v>
      </c>
      <c r="B10" s="58" t="s">
        <v>93</v>
      </c>
      <c r="C10" s="11" t="s">
        <v>13</v>
      </c>
      <c r="D10" s="82">
        <v>0.27</v>
      </c>
      <c r="E10" s="114" t="s">
        <v>32</v>
      </c>
      <c r="F10" s="256" t="s">
        <v>146</v>
      </c>
      <c r="G10" s="257"/>
      <c r="H10" s="257"/>
      <c r="I10" s="257"/>
      <c r="J10" s="257"/>
      <c r="K10" s="257"/>
      <c r="L10" s="257"/>
      <c r="M10" s="258"/>
      <c r="N10" s="2" t="s">
        <v>404</v>
      </c>
      <c r="O10" s="2">
        <v>3</v>
      </c>
      <c r="P10" s="10">
        <f>O10*Doplňkové_statistické_info!L10</f>
        <v>0.27576000000000001</v>
      </c>
    </row>
    <row r="11" spans="1:21" ht="15" customHeight="1" x14ac:dyDescent="0.25">
      <c r="A11" s="33" t="s">
        <v>230</v>
      </c>
      <c r="B11" s="58" t="s">
        <v>93</v>
      </c>
      <c r="C11" s="11" t="s">
        <v>20</v>
      </c>
      <c r="D11" s="82" t="s">
        <v>57</v>
      </c>
      <c r="E11" s="114" t="s">
        <v>451</v>
      </c>
      <c r="F11" s="262" t="s">
        <v>214</v>
      </c>
      <c r="G11" s="263"/>
      <c r="H11" s="263"/>
      <c r="I11" s="263"/>
      <c r="J11" s="263"/>
      <c r="K11" s="263"/>
      <c r="L11" s="263"/>
      <c r="M11" s="264"/>
      <c r="P11" s="129"/>
    </row>
    <row r="12" spans="1:21" ht="15.75" customHeight="1" x14ac:dyDescent="0.25">
      <c r="A12" s="33" t="s">
        <v>230</v>
      </c>
      <c r="B12" s="58" t="s">
        <v>93</v>
      </c>
      <c r="C12" s="11" t="s">
        <v>16</v>
      </c>
      <c r="D12" s="81">
        <v>0.2</v>
      </c>
      <c r="E12" s="114" t="s">
        <v>32</v>
      </c>
      <c r="F12" s="256" t="s">
        <v>219</v>
      </c>
      <c r="G12" s="257"/>
      <c r="H12" s="257"/>
      <c r="I12" s="257"/>
      <c r="J12" s="257"/>
      <c r="K12" s="257"/>
      <c r="L12" s="257"/>
      <c r="M12" s="258"/>
    </row>
    <row r="13" spans="1:21" ht="15.75" customHeight="1" x14ac:dyDescent="0.25">
      <c r="A13" s="33" t="s">
        <v>230</v>
      </c>
      <c r="B13" s="58" t="s">
        <v>93</v>
      </c>
      <c r="C13" s="11" t="s">
        <v>10</v>
      </c>
      <c r="D13" s="83">
        <v>4.494234800838575E-2</v>
      </c>
      <c r="E13" s="114" t="s">
        <v>32</v>
      </c>
      <c r="F13" s="256" t="s">
        <v>260</v>
      </c>
      <c r="G13" s="257"/>
      <c r="H13" s="257"/>
      <c r="I13" s="257"/>
      <c r="J13" s="257"/>
      <c r="K13" s="257"/>
      <c r="L13" s="257"/>
      <c r="M13" s="258"/>
      <c r="N13" s="2" t="s">
        <v>687</v>
      </c>
      <c r="O13" s="2">
        <v>0.34300000000000003</v>
      </c>
      <c r="P13" s="2">
        <f>O13*Doplňkové_statistické_info!L15</f>
        <v>4.494234800838575E-2</v>
      </c>
    </row>
    <row r="14" spans="1:21" ht="18" customHeight="1" thickBot="1" x14ac:dyDescent="0.3">
      <c r="A14" s="33" t="s">
        <v>230</v>
      </c>
      <c r="B14" s="58" t="s">
        <v>93</v>
      </c>
      <c r="C14" s="12" t="s">
        <v>12</v>
      </c>
      <c r="D14" s="84">
        <v>2</v>
      </c>
      <c r="E14" s="154" t="s">
        <v>32</v>
      </c>
      <c r="F14" s="259" t="s">
        <v>243</v>
      </c>
      <c r="G14" s="260"/>
      <c r="H14" s="260"/>
      <c r="I14" s="260"/>
      <c r="J14" s="260"/>
      <c r="K14" s="260"/>
      <c r="L14" s="260"/>
      <c r="M14" s="261"/>
    </row>
    <row r="15" spans="1:21" ht="15" customHeight="1" x14ac:dyDescent="0.25">
      <c r="A15" s="33" t="s">
        <v>230</v>
      </c>
      <c r="B15" s="59" t="s">
        <v>58</v>
      </c>
      <c r="C15" s="14" t="s">
        <v>22</v>
      </c>
      <c r="D15" s="85">
        <v>100</v>
      </c>
      <c r="E15" s="115" t="s">
        <v>32</v>
      </c>
      <c r="F15" s="253" t="s">
        <v>60</v>
      </c>
      <c r="G15" s="254"/>
      <c r="H15" s="254"/>
      <c r="I15" s="254"/>
      <c r="J15" s="254"/>
      <c r="K15" s="254"/>
      <c r="L15" s="254"/>
      <c r="M15" s="255"/>
    </row>
    <row r="16" spans="1:21" ht="15" customHeight="1" x14ac:dyDescent="0.25">
      <c r="A16" s="33" t="s">
        <v>230</v>
      </c>
      <c r="B16" s="58" t="s">
        <v>58</v>
      </c>
      <c r="C16" s="13" t="s">
        <v>28</v>
      </c>
      <c r="D16" s="150">
        <v>6.9899999999999993</v>
      </c>
      <c r="E16" s="114" t="s">
        <v>32</v>
      </c>
      <c r="F16" s="256" t="s">
        <v>840</v>
      </c>
      <c r="G16" s="257"/>
      <c r="H16" s="257"/>
      <c r="I16" s="257"/>
      <c r="J16" s="257"/>
      <c r="K16" s="257"/>
      <c r="L16" s="257"/>
      <c r="M16" s="258"/>
      <c r="N16" s="2" t="s">
        <v>394</v>
      </c>
      <c r="O16" s="2">
        <v>2500</v>
      </c>
      <c r="P16" s="2">
        <f>O16*Doplňkové_statistické_info!L14</f>
        <v>6.9899999999999993</v>
      </c>
      <c r="Q16" s="144"/>
      <c r="R16" s="6"/>
    </row>
    <row r="17" spans="1:16" ht="15" customHeight="1" x14ac:dyDescent="0.25">
      <c r="A17" s="33" t="s">
        <v>230</v>
      </c>
      <c r="B17" s="58" t="s">
        <v>58</v>
      </c>
      <c r="C17" s="11" t="s">
        <v>9</v>
      </c>
      <c r="D17" s="81">
        <v>0.7</v>
      </c>
      <c r="E17" s="164" t="s">
        <v>32</v>
      </c>
      <c r="F17" s="256" t="s">
        <v>104</v>
      </c>
      <c r="G17" s="257"/>
      <c r="H17" s="257"/>
      <c r="I17" s="257"/>
      <c r="J17" s="257"/>
      <c r="K17" s="257"/>
      <c r="L17" s="257"/>
      <c r="M17" s="258"/>
    </row>
    <row r="18" spans="1:16" ht="15" customHeight="1" x14ac:dyDescent="0.25">
      <c r="A18" s="33" t="s">
        <v>230</v>
      </c>
      <c r="B18" s="58" t="s">
        <v>58</v>
      </c>
      <c r="C18" s="11" t="s">
        <v>14</v>
      </c>
      <c r="D18" s="81">
        <v>10</v>
      </c>
      <c r="E18" s="114" t="s">
        <v>32</v>
      </c>
      <c r="F18" s="256" t="s">
        <v>110</v>
      </c>
      <c r="G18" s="257"/>
      <c r="H18" s="257"/>
      <c r="I18" s="257"/>
      <c r="J18" s="257"/>
      <c r="K18" s="257"/>
      <c r="L18" s="257"/>
      <c r="M18" s="258"/>
    </row>
    <row r="19" spans="1:16" ht="15" customHeight="1" x14ac:dyDescent="0.25">
      <c r="A19" s="33" t="s">
        <v>230</v>
      </c>
      <c r="B19" s="58" t="s">
        <v>58</v>
      </c>
      <c r="C19" s="11" t="s">
        <v>15</v>
      </c>
      <c r="D19" s="81">
        <v>0.34</v>
      </c>
      <c r="E19" s="164" t="s">
        <v>32</v>
      </c>
      <c r="F19" s="256" t="s">
        <v>121</v>
      </c>
      <c r="G19" s="257"/>
      <c r="H19" s="257"/>
      <c r="I19" s="257"/>
      <c r="J19" s="257"/>
      <c r="K19" s="257"/>
      <c r="L19" s="257"/>
      <c r="M19" s="258"/>
    </row>
    <row r="20" spans="1:16" ht="15" customHeight="1" x14ac:dyDescent="0.25">
      <c r="A20" s="33" t="s">
        <v>230</v>
      </c>
      <c r="B20" s="58" t="s">
        <v>58</v>
      </c>
      <c r="C20" s="11" t="s">
        <v>17</v>
      </c>
      <c r="D20" s="81">
        <v>2</v>
      </c>
      <c r="E20" s="114" t="s">
        <v>32</v>
      </c>
      <c r="F20" s="268" t="s">
        <v>401</v>
      </c>
      <c r="G20" s="269"/>
      <c r="H20" s="269"/>
      <c r="I20" s="269"/>
      <c r="J20" s="269"/>
      <c r="K20" s="269"/>
      <c r="L20" s="269"/>
      <c r="M20" s="270"/>
    </row>
    <row r="21" spans="1:16" ht="15" customHeight="1" x14ac:dyDescent="0.25">
      <c r="A21" s="33" t="s">
        <v>230</v>
      </c>
      <c r="B21" s="58" t="s">
        <v>58</v>
      </c>
      <c r="C21" s="11" t="s">
        <v>26</v>
      </c>
      <c r="D21" s="81">
        <v>0.55000000000000004</v>
      </c>
      <c r="E21" s="114" t="s">
        <v>32</v>
      </c>
      <c r="F21" s="262" t="s">
        <v>142</v>
      </c>
      <c r="G21" s="263"/>
      <c r="H21" s="263"/>
      <c r="I21" s="263"/>
      <c r="J21" s="263"/>
      <c r="K21" s="263"/>
      <c r="L21" s="263"/>
      <c r="M21" s="264"/>
      <c r="N21" s="2" t="s">
        <v>679</v>
      </c>
    </row>
    <row r="22" spans="1:16" ht="15" customHeight="1" x14ac:dyDescent="0.25">
      <c r="A22" s="33" t="s">
        <v>230</v>
      </c>
      <c r="B22" s="58" t="s">
        <v>58</v>
      </c>
      <c r="C22" s="11" t="s">
        <v>131</v>
      </c>
      <c r="D22" s="81">
        <v>0.2</v>
      </c>
      <c r="E22" s="116" t="s">
        <v>451</v>
      </c>
      <c r="F22" s="262" t="s">
        <v>160</v>
      </c>
      <c r="G22" s="263"/>
      <c r="H22" s="263"/>
      <c r="I22" s="263"/>
      <c r="J22" s="263"/>
      <c r="K22" s="263"/>
      <c r="L22" s="263"/>
      <c r="M22" s="264"/>
    </row>
    <row r="23" spans="1:16" ht="15" customHeight="1" x14ac:dyDescent="0.25">
      <c r="A23" s="33" t="s">
        <v>230</v>
      </c>
      <c r="B23" s="58" t="s">
        <v>58</v>
      </c>
      <c r="C23" s="11" t="s">
        <v>97</v>
      </c>
      <c r="D23" s="81">
        <v>0.78200000000000003</v>
      </c>
      <c r="E23" s="114" t="s">
        <v>32</v>
      </c>
      <c r="F23" s="256" t="s">
        <v>390</v>
      </c>
      <c r="G23" s="257"/>
      <c r="H23" s="257"/>
      <c r="I23" s="257"/>
      <c r="J23" s="257"/>
      <c r="K23" s="257"/>
      <c r="L23" s="257"/>
      <c r="M23" s="258"/>
    </row>
    <row r="24" spans="1:16" ht="15" customHeight="1" x14ac:dyDescent="0.25">
      <c r="A24" s="33" t="s">
        <v>230</v>
      </c>
      <c r="B24" s="58" t="s">
        <v>58</v>
      </c>
      <c r="C24" s="11" t="s">
        <v>29</v>
      </c>
      <c r="D24" s="86">
        <v>0.6</v>
      </c>
      <c r="E24" s="114" t="s">
        <v>32</v>
      </c>
      <c r="F24" s="256" t="s">
        <v>179</v>
      </c>
      <c r="G24" s="257"/>
      <c r="H24" s="257"/>
      <c r="I24" s="257"/>
      <c r="J24" s="257"/>
      <c r="K24" s="257"/>
      <c r="L24" s="257"/>
      <c r="M24" s="258"/>
    </row>
    <row r="25" spans="1:16" ht="15" customHeight="1" x14ac:dyDescent="0.25">
      <c r="A25" s="33" t="s">
        <v>230</v>
      </c>
      <c r="B25" s="58" t="s">
        <v>58</v>
      </c>
      <c r="C25" s="11" t="s">
        <v>3</v>
      </c>
      <c r="D25" s="87" t="s">
        <v>57</v>
      </c>
      <c r="E25" s="114" t="s">
        <v>32</v>
      </c>
      <c r="F25" s="268" t="s">
        <v>308</v>
      </c>
      <c r="G25" s="269"/>
      <c r="H25" s="269"/>
      <c r="I25" s="269"/>
      <c r="J25" s="269"/>
      <c r="K25" s="269"/>
      <c r="L25" s="269"/>
      <c r="M25" s="270"/>
    </row>
    <row r="26" spans="1:16" s="2" customFormat="1" ht="15.75" customHeight="1" x14ac:dyDescent="0.25">
      <c r="A26" s="33" t="s">
        <v>230</v>
      </c>
      <c r="B26" s="58" t="s">
        <v>58</v>
      </c>
      <c r="C26" s="11" t="s">
        <v>10</v>
      </c>
      <c r="D26" s="81">
        <v>1</v>
      </c>
      <c r="E26" s="114" t="s">
        <v>32</v>
      </c>
      <c r="F26" s="256" t="s">
        <v>256</v>
      </c>
      <c r="G26" s="257"/>
      <c r="H26" s="257"/>
      <c r="I26" s="257"/>
      <c r="J26" s="257"/>
      <c r="K26" s="257"/>
      <c r="L26" s="257"/>
      <c r="M26" s="258"/>
    </row>
    <row r="27" spans="1:16" s="2" customFormat="1" ht="15.75" customHeight="1" x14ac:dyDescent="0.25">
      <c r="A27" s="33" t="s">
        <v>230</v>
      </c>
      <c r="B27" s="58" t="s">
        <v>58</v>
      </c>
      <c r="C27" s="11" t="s">
        <v>16</v>
      </c>
      <c r="D27" s="81">
        <v>0.2</v>
      </c>
      <c r="E27" s="114" t="s">
        <v>32</v>
      </c>
      <c r="F27" s="256" t="s">
        <v>370</v>
      </c>
      <c r="G27" s="257"/>
      <c r="H27" s="257"/>
      <c r="I27" s="257"/>
      <c r="J27" s="257"/>
      <c r="K27" s="257"/>
      <c r="L27" s="257"/>
      <c r="M27" s="258"/>
    </row>
    <row r="28" spans="1:16" ht="15.75" customHeight="1" thickBot="1" x14ac:dyDescent="0.3">
      <c r="A28" s="33" t="s">
        <v>230</v>
      </c>
      <c r="B28" s="58" t="s">
        <v>58</v>
      </c>
      <c r="C28" s="12" t="s">
        <v>20</v>
      </c>
      <c r="D28" s="103">
        <v>385.96800000000002</v>
      </c>
      <c r="E28" s="154" t="s">
        <v>32</v>
      </c>
      <c r="F28" s="259" t="s">
        <v>212</v>
      </c>
      <c r="G28" s="260"/>
      <c r="H28" s="260"/>
      <c r="I28" s="260"/>
      <c r="J28" s="260"/>
      <c r="K28" s="260"/>
      <c r="L28" s="260"/>
      <c r="M28" s="261"/>
      <c r="N28" s="3" t="s">
        <v>825</v>
      </c>
      <c r="O28" s="40">
        <v>340</v>
      </c>
      <c r="P28" s="129">
        <f>O28*Doplňkové_statistické_info!L12</f>
        <v>385.96800000000002</v>
      </c>
    </row>
    <row r="29" spans="1:16" ht="15" customHeight="1" x14ac:dyDescent="0.25">
      <c r="A29" s="33" t="s">
        <v>230</v>
      </c>
      <c r="B29" s="59" t="s">
        <v>94</v>
      </c>
      <c r="C29" s="66" t="s">
        <v>22</v>
      </c>
      <c r="D29" s="88">
        <v>2.5</v>
      </c>
      <c r="E29" s="165" t="s">
        <v>32</v>
      </c>
      <c r="F29" s="265" t="s">
        <v>62</v>
      </c>
      <c r="G29" s="266"/>
      <c r="H29" s="266"/>
      <c r="I29" s="266"/>
      <c r="J29" s="266"/>
      <c r="K29" s="266"/>
      <c r="L29" s="266"/>
      <c r="M29" s="267"/>
    </row>
    <row r="30" spans="1:16" ht="15" customHeight="1" x14ac:dyDescent="0.25">
      <c r="A30" s="33" t="s">
        <v>230</v>
      </c>
      <c r="B30" s="58" t="s">
        <v>94</v>
      </c>
      <c r="C30" s="11" t="s">
        <v>5</v>
      </c>
      <c r="D30" s="83">
        <v>3.3479999999999999</v>
      </c>
      <c r="E30" s="114" t="s">
        <v>32</v>
      </c>
      <c r="F30" s="256" t="s">
        <v>662</v>
      </c>
      <c r="G30" s="257"/>
      <c r="H30" s="257"/>
      <c r="I30" s="257"/>
      <c r="J30" s="257"/>
      <c r="K30" s="257"/>
      <c r="L30" s="257"/>
      <c r="M30" s="258"/>
      <c r="N30" s="2" t="s">
        <v>239</v>
      </c>
    </row>
    <row r="31" spans="1:16" ht="15" customHeight="1" x14ac:dyDescent="0.25">
      <c r="A31" s="33" t="s">
        <v>230</v>
      </c>
      <c r="B31" s="58" t="s">
        <v>94</v>
      </c>
      <c r="C31" s="11" t="s">
        <v>7</v>
      </c>
      <c r="D31" s="81">
        <v>100</v>
      </c>
      <c r="E31" s="114" t="s">
        <v>32</v>
      </c>
      <c r="F31" s="256" t="s">
        <v>89</v>
      </c>
      <c r="G31" s="257"/>
      <c r="H31" s="257"/>
      <c r="I31" s="257"/>
      <c r="J31" s="257"/>
      <c r="K31" s="257"/>
      <c r="L31" s="257"/>
      <c r="M31" s="258"/>
    </row>
    <row r="32" spans="1:16" ht="15" customHeight="1" x14ac:dyDescent="0.25">
      <c r="A32" s="33" t="s">
        <v>230</v>
      </c>
      <c r="B32" s="58" t="s">
        <v>94</v>
      </c>
      <c r="C32" s="11" t="s">
        <v>8</v>
      </c>
      <c r="D32" s="81">
        <v>2.3130000000000002</v>
      </c>
      <c r="E32" s="114" t="s">
        <v>867</v>
      </c>
      <c r="F32" s="256" t="s">
        <v>756</v>
      </c>
      <c r="G32" s="257"/>
      <c r="H32" s="257"/>
      <c r="I32" s="257"/>
      <c r="J32" s="257"/>
      <c r="K32" s="257"/>
      <c r="L32" s="257"/>
      <c r="M32" s="258"/>
      <c r="N32" s="2" t="s">
        <v>755</v>
      </c>
      <c r="O32" s="2">
        <f>1.5+0.713+0.1</f>
        <v>2.3130000000000002</v>
      </c>
    </row>
    <row r="33" spans="1:16" ht="15" customHeight="1" x14ac:dyDescent="0.25">
      <c r="A33" s="33" t="s">
        <v>230</v>
      </c>
      <c r="B33" s="58" t="s">
        <v>94</v>
      </c>
      <c r="C33" s="11" t="s">
        <v>97</v>
      </c>
      <c r="D33" s="89">
        <v>0.5</v>
      </c>
      <c r="E33" s="114" t="s">
        <v>32</v>
      </c>
      <c r="F33" s="256" t="s">
        <v>389</v>
      </c>
      <c r="G33" s="257"/>
      <c r="H33" s="257"/>
      <c r="I33" s="257"/>
      <c r="J33" s="257"/>
      <c r="K33" s="257"/>
      <c r="L33" s="257"/>
      <c r="M33" s="258"/>
    </row>
    <row r="34" spans="1:16" ht="15" customHeight="1" x14ac:dyDescent="0.25">
      <c r="A34" s="33" t="s">
        <v>230</v>
      </c>
      <c r="B34" s="58" t="s">
        <v>94</v>
      </c>
      <c r="C34" s="11" t="s">
        <v>14</v>
      </c>
      <c r="D34" s="81">
        <v>1</v>
      </c>
      <c r="E34" s="114" t="s">
        <v>32</v>
      </c>
      <c r="F34" s="256" t="s">
        <v>108</v>
      </c>
      <c r="G34" s="257"/>
      <c r="H34" s="257"/>
      <c r="I34" s="257"/>
      <c r="J34" s="257"/>
      <c r="K34" s="257"/>
      <c r="L34" s="257"/>
      <c r="M34" s="258"/>
    </row>
    <row r="35" spans="1:16" ht="15" customHeight="1" x14ac:dyDescent="0.25">
      <c r="A35" s="33" t="s">
        <v>230</v>
      </c>
      <c r="B35" s="58" t="s">
        <v>94</v>
      </c>
      <c r="C35" s="11" t="s">
        <v>13</v>
      </c>
      <c r="D35" s="82">
        <v>20.682000000000002</v>
      </c>
      <c r="E35" s="114" t="s">
        <v>32</v>
      </c>
      <c r="F35" s="262" t="s">
        <v>148</v>
      </c>
      <c r="G35" s="263"/>
      <c r="H35" s="263"/>
      <c r="I35" s="263"/>
      <c r="J35" s="263"/>
      <c r="K35" s="263"/>
      <c r="L35" s="263"/>
      <c r="M35" s="264"/>
      <c r="N35" s="2" t="s">
        <v>813</v>
      </c>
      <c r="O35" s="2">
        <v>225</v>
      </c>
      <c r="P35" s="10">
        <f>O35*Doplňkové_statistické_info!L10</f>
        <v>20.682000000000002</v>
      </c>
    </row>
    <row r="36" spans="1:16" ht="15" customHeight="1" x14ac:dyDescent="0.25">
      <c r="A36" s="33" t="s">
        <v>230</v>
      </c>
      <c r="B36" s="58" t="s">
        <v>94</v>
      </c>
      <c r="C36" s="11" t="s">
        <v>15</v>
      </c>
      <c r="D36" s="81">
        <v>0.97</v>
      </c>
      <c r="E36" s="164" t="s">
        <v>32</v>
      </c>
      <c r="F36" s="256" t="s">
        <v>122</v>
      </c>
      <c r="G36" s="257"/>
      <c r="H36" s="257"/>
      <c r="I36" s="257"/>
      <c r="J36" s="257"/>
      <c r="K36" s="257"/>
      <c r="L36" s="257"/>
      <c r="M36" s="258"/>
    </row>
    <row r="37" spans="1:16" ht="15" customHeight="1" x14ac:dyDescent="0.25">
      <c r="A37" s="33" t="s">
        <v>230</v>
      </c>
      <c r="B37" s="58" t="s">
        <v>94</v>
      </c>
      <c r="C37" s="11" t="s">
        <v>19</v>
      </c>
      <c r="D37" s="81">
        <v>3.105</v>
      </c>
      <c r="E37" s="114" t="s">
        <v>32</v>
      </c>
      <c r="F37" s="256" t="s">
        <v>191</v>
      </c>
      <c r="G37" s="257"/>
      <c r="H37" s="257"/>
      <c r="I37" s="257"/>
      <c r="J37" s="257"/>
      <c r="K37" s="257"/>
      <c r="L37" s="257"/>
      <c r="M37" s="258"/>
      <c r="N37" s="2" t="s">
        <v>398</v>
      </c>
      <c r="O37" s="2">
        <v>15</v>
      </c>
      <c r="P37" s="2">
        <f>O37*Doplňkové_statistické_info!L9</f>
        <v>3.105</v>
      </c>
    </row>
    <row r="38" spans="1:16" ht="15" customHeight="1" x14ac:dyDescent="0.25">
      <c r="A38" s="33" t="s">
        <v>230</v>
      </c>
      <c r="B38" s="58" t="s">
        <v>94</v>
      </c>
      <c r="C38" s="11" t="s">
        <v>1</v>
      </c>
      <c r="D38" s="83">
        <v>0.78991</v>
      </c>
      <c r="E38" s="114" t="s">
        <v>32</v>
      </c>
      <c r="F38" s="256" t="s">
        <v>319</v>
      </c>
      <c r="G38" s="257"/>
      <c r="H38" s="257"/>
      <c r="I38" s="257"/>
      <c r="J38" s="257"/>
      <c r="K38" s="257"/>
      <c r="L38" s="257"/>
      <c r="M38" s="258"/>
      <c r="N38" s="2" t="s">
        <v>618</v>
      </c>
      <c r="O38" s="2">
        <v>21.5</v>
      </c>
      <c r="P38" s="2">
        <f>O38*Doplňkové_statistické_info!L7</f>
        <v>0.78991</v>
      </c>
    </row>
    <row r="39" spans="1:16" ht="15" customHeight="1" x14ac:dyDescent="0.25">
      <c r="A39" s="33" t="s">
        <v>230</v>
      </c>
      <c r="B39" s="58" t="s">
        <v>94</v>
      </c>
      <c r="C39" s="11" t="s">
        <v>2</v>
      </c>
      <c r="D39" s="81">
        <v>0.15</v>
      </c>
      <c r="E39" s="114" t="s">
        <v>32</v>
      </c>
      <c r="F39" s="256" t="s">
        <v>415</v>
      </c>
      <c r="G39" s="257"/>
      <c r="H39" s="257"/>
      <c r="I39" s="257"/>
      <c r="J39" s="257"/>
      <c r="K39" s="257"/>
      <c r="L39" s="257"/>
      <c r="M39" s="258"/>
    </row>
    <row r="40" spans="1:16" ht="15" customHeight="1" x14ac:dyDescent="0.25">
      <c r="A40" s="33" t="s">
        <v>230</v>
      </c>
      <c r="B40" s="58" t="s">
        <v>94</v>
      </c>
      <c r="C40" s="11" t="s">
        <v>18</v>
      </c>
      <c r="D40" s="81">
        <v>0.255</v>
      </c>
      <c r="E40" s="114" t="s">
        <v>32</v>
      </c>
      <c r="F40" s="256" t="s">
        <v>475</v>
      </c>
      <c r="G40" s="257"/>
      <c r="H40" s="257"/>
      <c r="I40" s="257"/>
      <c r="J40" s="257"/>
      <c r="K40" s="257"/>
      <c r="L40" s="257"/>
      <c r="M40" s="258"/>
    </row>
    <row r="41" spans="1:16" ht="15" customHeight="1" x14ac:dyDescent="0.25">
      <c r="A41" s="33" t="s">
        <v>230</v>
      </c>
      <c r="B41" s="58" t="s">
        <v>94</v>
      </c>
      <c r="C41" s="11" t="s">
        <v>10</v>
      </c>
      <c r="D41" s="83">
        <v>0.27607442348008387</v>
      </c>
      <c r="E41" s="114" t="s">
        <v>32</v>
      </c>
      <c r="F41" s="256" t="s">
        <v>698</v>
      </c>
      <c r="G41" s="257"/>
      <c r="H41" s="257"/>
      <c r="I41" s="257"/>
      <c r="J41" s="257"/>
      <c r="K41" s="257"/>
      <c r="L41" s="257"/>
      <c r="M41" s="258"/>
      <c r="N41" s="2" t="s">
        <v>699</v>
      </c>
      <c r="O41" s="2">
        <f>2.45-0.343</f>
        <v>2.1070000000000002</v>
      </c>
      <c r="P41" s="2">
        <f>O41*Doplňkové_statistické_info!L15</f>
        <v>0.27607442348008387</v>
      </c>
    </row>
    <row r="42" spans="1:16" ht="15" customHeight="1" thickBot="1" x14ac:dyDescent="0.3">
      <c r="A42" s="33" t="s">
        <v>230</v>
      </c>
      <c r="B42" s="58" t="s">
        <v>94</v>
      </c>
      <c r="C42" s="11" t="s">
        <v>737</v>
      </c>
      <c r="D42" s="90">
        <v>2</v>
      </c>
      <c r="E42" s="114" t="s">
        <v>32</v>
      </c>
      <c r="F42" s="271" t="s">
        <v>738</v>
      </c>
      <c r="G42" s="271"/>
      <c r="H42" s="271"/>
      <c r="I42" s="271"/>
      <c r="J42" s="271"/>
      <c r="K42" s="271"/>
      <c r="L42" s="271"/>
      <c r="M42" s="270"/>
    </row>
    <row r="43" spans="1:16" ht="15" customHeight="1" x14ac:dyDescent="0.25">
      <c r="A43" s="33" t="s">
        <v>230</v>
      </c>
      <c r="B43" s="59" t="s">
        <v>59</v>
      </c>
      <c r="C43" s="14" t="s">
        <v>1</v>
      </c>
      <c r="D43" s="79">
        <v>18.37</v>
      </c>
      <c r="E43" s="163" t="s">
        <v>32</v>
      </c>
      <c r="F43" s="253" t="s">
        <v>619</v>
      </c>
      <c r="G43" s="254"/>
      <c r="H43" s="254"/>
      <c r="I43" s="254"/>
      <c r="J43" s="254"/>
      <c r="K43" s="254"/>
      <c r="L43" s="254"/>
      <c r="M43" s="255"/>
      <c r="N43" s="54">
        <v>500</v>
      </c>
      <c r="O43" s="2">
        <v>500</v>
      </c>
      <c r="P43" s="2">
        <f>O43*Doplňkové_statistické_info!L7</f>
        <v>18.37</v>
      </c>
    </row>
    <row r="44" spans="1:16" ht="15" customHeight="1" x14ac:dyDescent="0.25">
      <c r="A44" s="33" t="s">
        <v>230</v>
      </c>
      <c r="B44" s="58" t="s">
        <v>59</v>
      </c>
      <c r="C44" s="11" t="s">
        <v>2</v>
      </c>
      <c r="D44" s="81">
        <v>1.5</v>
      </c>
      <c r="E44" s="114" t="s">
        <v>32</v>
      </c>
      <c r="F44" s="256" t="s">
        <v>402</v>
      </c>
      <c r="G44" s="257"/>
      <c r="H44" s="257"/>
      <c r="I44" s="257"/>
      <c r="J44" s="257"/>
      <c r="K44" s="257"/>
      <c r="L44" s="257"/>
      <c r="M44" s="258"/>
    </row>
    <row r="45" spans="1:16" ht="15" customHeight="1" x14ac:dyDescent="0.25">
      <c r="A45" s="33" t="s">
        <v>230</v>
      </c>
      <c r="B45" s="58" t="s">
        <v>59</v>
      </c>
      <c r="C45" s="11" t="s">
        <v>3</v>
      </c>
      <c r="D45" s="89">
        <v>22.05</v>
      </c>
      <c r="E45" s="114" t="s">
        <v>32</v>
      </c>
      <c r="F45" s="256" t="s">
        <v>553</v>
      </c>
      <c r="G45" s="257"/>
      <c r="H45" s="257"/>
      <c r="I45" s="257"/>
      <c r="J45" s="257"/>
      <c r="K45" s="257"/>
      <c r="L45" s="257"/>
      <c r="M45" s="258"/>
      <c r="N45" s="3" t="s">
        <v>275</v>
      </c>
      <c r="O45" s="2">
        <v>100</v>
      </c>
      <c r="P45" s="2">
        <f>O45*Doplňkové_statistické_info!L8</f>
        <v>22.05</v>
      </c>
    </row>
    <row r="46" spans="1:16" ht="15" customHeight="1" x14ac:dyDescent="0.25">
      <c r="A46" s="33" t="s">
        <v>230</v>
      </c>
      <c r="B46" s="58" t="s">
        <v>59</v>
      </c>
      <c r="C46" s="11" t="s">
        <v>22</v>
      </c>
      <c r="D46" s="81">
        <v>463</v>
      </c>
      <c r="E46" s="114" t="s">
        <v>32</v>
      </c>
      <c r="F46" s="256" t="s">
        <v>272</v>
      </c>
      <c r="G46" s="257"/>
      <c r="H46" s="257"/>
      <c r="I46" s="257"/>
      <c r="J46" s="257"/>
      <c r="K46" s="257"/>
      <c r="L46" s="257"/>
      <c r="M46" s="258"/>
    </row>
    <row r="47" spans="1:16" ht="15" customHeight="1" x14ac:dyDescent="0.25">
      <c r="A47" s="33" t="s">
        <v>230</v>
      </c>
      <c r="B47" s="58" t="s">
        <v>59</v>
      </c>
      <c r="C47" s="11" t="s">
        <v>4</v>
      </c>
      <c r="D47" s="81">
        <v>7</v>
      </c>
      <c r="E47" s="114" t="s">
        <v>32</v>
      </c>
      <c r="F47" s="256" t="s">
        <v>74</v>
      </c>
      <c r="G47" s="257"/>
      <c r="H47" s="257"/>
      <c r="I47" s="257"/>
      <c r="J47" s="257"/>
      <c r="K47" s="257"/>
      <c r="L47" s="257"/>
      <c r="M47" s="258"/>
    </row>
    <row r="48" spans="1:16" ht="15" customHeight="1" x14ac:dyDescent="0.25">
      <c r="A48" s="33" t="s">
        <v>230</v>
      </c>
      <c r="B48" s="58" t="s">
        <v>59</v>
      </c>
      <c r="C48" s="11" t="s">
        <v>5</v>
      </c>
      <c r="D48" s="81">
        <v>4.7809999999999997</v>
      </c>
      <c r="E48" s="114" t="s">
        <v>32</v>
      </c>
      <c r="F48" s="256" t="s">
        <v>335</v>
      </c>
      <c r="G48" s="257"/>
      <c r="H48" s="257"/>
      <c r="I48" s="257"/>
      <c r="J48" s="257"/>
      <c r="K48" s="257"/>
      <c r="L48" s="257"/>
      <c r="M48" s="258"/>
      <c r="N48" s="2" t="s">
        <v>336</v>
      </c>
    </row>
    <row r="49" spans="1:16" ht="15" customHeight="1" x14ac:dyDescent="0.25">
      <c r="A49" s="33" t="s">
        <v>230</v>
      </c>
      <c r="B49" s="58" t="s">
        <v>59</v>
      </c>
      <c r="C49" s="11" t="s">
        <v>6</v>
      </c>
      <c r="D49" s="86">
        <v>300</v>
      </c>
      <c r="E49" s="114" t="s">
        <v>503</v>
      </c>
      <c r="F49" s="256" t="s">
        <v>221</v>
      </c>
      <c r="G49" s="257"/>
      <c r="H49" s="257"/>
      <c r="I49" s="257"/>
      <c r="J49" s="257"/>
      <c r="K49" s="257"/>
      <c r="L49" s="257"/>
      <c r="M49" s="258"/>
    </row>
    <row r="50" spans="1:16" ht="15" customHeight="1" x14ac:dyDescent="0.25">
      <c r="A50" s="33" t="s">
        <v>230</v>
      </c>
      <c r="B50" s="58" t="s">
        <v>59</v>
      </c>
      <c r="C50" s="11" t="s">
        <v>7</v>
      </c>
      <c r="D50" s="86">
        <v>210</v>
      </c>
      <c r="E50" s="114" t="s">
        <v>32</v>
      </c>
      <c r="F50" s="256" t="s">
        <v>712</v>
      </c>
      <c r="G50" s="257"/>
      <c r="H50" s="257"/>
      <c r="I50" s="257"/>
      <c r="J50" s="257"/>
      <c r="K50" s="257"/>
      <c r="L50" s="257"/>
      <c r="M50" s="258"/>
      <c r="N50" s="2" t="s">
        <v>709</v>
      </c>
    </row>
    <row r="51" spans="1:16" ht="15" customHeight="1" x14ac:dyDescent="0.25">
      <c r="A51" s="33" t="s">
        <v>230</v>
      </c>
      <c r="B51" s="58" t="s">
        <v>59</v>
      </c>
      <c r="C51" s="11" t="s">
        <v>8</v>
      </c>
      <c r="D51" s="81">
        <v>10</v>
      </c>
      <c r="E51" s="166" t="s">
        <v>32</v>
      </c>
      <c r="F51" s="256" t="s">
        <v>754</v>
      </c>
      <c r="G51" s="257"/>
      <c r="H51" s="257"/>
      <c r="I51" s="257"/>
      <c r="J51" s="257"/>
      <c r="K51" s="257"/>
      <c r="L51" s="257"/>
      <c r="M51" s="258"/>
    </row>
    <row r="52" spans="1:16" s="2" customFormat="1" ht="15" customHeight="1" x14ac:dyDescent="0.25">
      <c r="A52" s="33" t="s">
        <v>230</v>
      </c>
      <c r="B52" s="131" t="s">
        <v>59</v>
      </c>
      <c r="C52" s="11" t="s">
        <v>9</v>
      </c>
      <c r="D52" s="81">
        <v>2.7</v>
      </c>
      <c r="E52" s="114" t="s">
        <v>503</v>
      </c>
      <c r="F52" s="256" t="s">
        <v>779</v>
      </c>
      <c r="G52" s="257"/>
      <c r="H52" s="257"/>
      <c r="I52" s="257"/>
      <c r="J52" s="257"/>
      <c r="K52" s="257"/>
      <c r="L52" s="257"/>
      <c r="M52" s="258"/>
    </row>
    <row r="53" spans="1:16" ht="15" customHeight="1" x14ac:dyDescent="0.25">
      <c r="A53" s="33" t="s">
        <v>230</v>
      </c>
      <c r="B53" s="58" t="s">
        <v>59</v>
      </c>
      <c r="C53" s="11" t="s">
        <v>14</v>
      </c>
      <c r="D53" s="89">
        <v>100</v>
      </c>
      <c r="E53" s="114" t="s">
        <v>32</v>
      </c>
      <c r="F53" s="256" t="s">
        <v>109</v>
      </c>
      <c r="G53" s="257"/>
      <c r="H53" s="257"/>
      <c r="I53" s="257"/>
      <c r="J53" s="257"/>
      <c r="K53" s="257"/>
      <c r="L53" s="257"/>
      <c r="M53" s="258"/>
    </row>
    <row r="54" spans="1:16" ht="15" customHeight="1" x14ac:dyDescent="0.25">
      <c r="A54" s="33" t="s">
        <v>230</v>
      </c>
      <c r="B54" s="58" t="s">
        <v>59</v>
      </c>
      <c r="C54" s="11" t="s">
        <v>15</v>
      </c>
      <c r="D54" s="81">
        <v>2.0499999999999998</v>
      </c>
      <c r="E54" s="164" t="s">
        <v>32</v>
      </c>
      <c r="F54" s="256" t="s">
        <v>222</v>
      </c>
      <c r="G54" s="257"/>
      <c r="H54" s="257"/>
      <c r="I54" s="257"/>
      <c r="J54" s="257"/>
      <c r="K54" s="257"/>
      <c r="L54" s="257"/>
      <c r="M54" s="258"/>
    </row>
    <row r="55" spans="1:16" ht="15" customHeight="1" x14ac:dyDescent="0.25">
      <c r="A55" s="33" t="s">
        <v>230</v>
      </c>
      <c r="B55" s="58" t="s">
        <v>59</v>
      </c>
      <c r="C55" s="11" t="s">
        <v>26</v>
      </c>
      <c r="D55" s="81">
        <v>1</v>
      </c>
      <c r="E55" s="114" t="s">
        <v>32</v>
      </c>
      <c r="F55" s="256" t="s">
        <v>141</v>
      </c>
      <c r="G55" s="257"/>
      <c r="H55" s="257"/>
      <c r="I55" s="257"/>
      <c r="J55" s="257"/>
      <c r="K55" s="257"/>
      <c r="L55" s="257"/>
      <c r="M55" s="258"/>
    </row>
    <row r="56" spans="1:16" ht="15" customHeight="1" x14ac:dyDescent="0.25">
      <c r="A56" s="33" t="s">
        <v>230</v>
      </c>
      <c r="B56" s="58" t="s">
        <v>59</v>
      </c>
      <c r="C56" s="11" t="s">
        <v>131</v>
      </c>
      <c r="D56" s="81">
        <v>0.71499999999999997</v>
      </c>
      <c r="E56" s="114" t="s">
        <v>32</v>
      </c>
      <c r="F56" s="262" t="s">
        <v>159</v>
      </c>
      <c r="G56" s="263"/>
      <c r="H56" s="263"/>
      <c r="I56" s="263"/>
      <c r="J56" s="263"/>
      <c r="K56" s="263"/>
      <c r="L56" s="263"/>
      <c r="M56" s="264"/>
    </row>
    <row r="57" spans="1:16" ht="15" customHeight="1" x14ac:dyDescent="0.25">
      <c r="A57" s="33" t="s">
        <v>230</v>
      </c>
      <c r="B57" s="58" t="s">
        <v>59</v>
      </c>
      <c r="C57" s="11" t="s">
        <v>23</v>
      </c>
      <c r="D57" s="81">
        <v>51.9</v>
      </c>
      <c r="E57" s="114" t="s">
        <v>528</v>
      </c>
      <c r="F57" s="262" t="s">
        <v>454</v>
      </c>
      <c r="G57" s="263"/>
      <c r="H57" s="263"/>
      <c r="I57" s="263"/>
      <c r="J57" s="263"/>
      <c r="K57" s="263"/>
      <c r="L57" s="263"/>
      <c r="M57" s="264"/>
    </row>
    <row r="58" spans="1:16" ht="15" customHeight="1" x14ac:dyDescent="0.25">
      <c r="A58" s="33" t="s">
        <v>230</v>
      </c>
      <c r="B58" s="58" t="s">
        <v>59</v>
      </c>
      <c r="C58" s="11" t="s">
        <v>12</v>
      </c>
      <c r="D58" s="81">
        <v>10.6</v>
      </c>
      <c r="E58" s="114" t="s">
        <v>32</v>
      </c>
      <c r="F58" s="262" t="s">
        <v>484</v>
      </c>
      <c r="G58" s="263"/>
      <c r="H58" s="263"/>
      <c r="I58" s="263"/>
      <c r="J58" s="263"/>
      <c r="K58" s="263"/>
      <c r="L58" s="263"/>
      <c r="M58" s="264"/>
    </row>
    <row r="59" spans="1:16" ht="15" customHeight="1" x14ac:dyDescent="0.25">
      <c r="A59" s="33" t="s">
        <v>230</v>
      </c>
      <c r="B59" s="58" t="s">
        <v>59</v>
      </c>
      <c r="C59" s="11" t="s">
        <v>97</v>
      </c>
      <c r="D59" s="81">
        <v>0.85099999999999998</v>
      </c>
      <c r="E59" s="114" t="s">
        <v>32</v>
      </c>
      <c r="F59" s="256" t="s">
        <v>167</v>
      </c>
      <c r="G59" s="257"/>
      <c r="H59" s="257"/>
      <c r="I59" s="257"/>
      <c r="J59" s="257"/>
      <c r="K59" s="257"/>
      <c r="L59" s="257"/>
      <c r="M59" s="258"/>
    </row>
    <row r="60" spans="1:16" ht="15" customHeight="1" x14ac:dyDescent="0.25">
      <c r="A60" s="33" t="s">
        <v>230</v>
      </c>
      <c r="B60" s="58" t="s">
        <v>59</v>
      </c>
      <c r="C60" s="11" t="s">
        <v>29</v>
      </c>
      <c r="D60" s="89">
        <v>5</v>
      </c>
      <c r="E60" s="114" t="s">
        <v>503</v>
      </c>
      <c r="F60" s="272" t="s">
        <v>414</v>
      </c>
      <c r="G60" s="273"/>
      <c r="H60" s="273"/>
      <c r="I60" s="273"/>
      <c r="J60" s="273"/>
      <c r="K60" s="273"/>
      <c r="L60" s="273"/>
      <c r="M60" s="274"/>
    </row>
    <row r="61" spans="1:16" ht="15" customHeight="1" x14ac:dyDescent="0.25">
      <c r="A61" s="33" t="s">
        <v>230</v>
      </c>
      <c r="B61" s="58" t="s">
        <v>59</v>
      </c>
      <c r="C61" s="11" t="s">
        <v>24</v>
      </c>
      <c r="D61" s="89">
        <v>2.13</v>
      </c>
      <c r="E61" s="114" t="s">
        <v>32</v>
      </c>
      <c r="F61" s="256" t="s">
        <v>745</v>
      </c>
      <c r="G61" s="257"/>
      <c r="H61" s="257"/>
      <c r="I61" s="257"/>
      <c r="J61" s="257"/>
      <c r="K61" s="257"/>
      <c r="L61" s="257"/>
      <c r="M61" s="258"/>
    </row>
    <row r="62" spans="1:16" ht="15" customHeight="1" x14ac:dyDescent="0.25">
      <c r="A62" s="33" t="s">
        <v>230</v>
      </c>
      <c r="B62" s="58" t="s">
        <v>59</v>
      </c>
      <c r="C62" s="11" t="s">
        <v>18</v>
      </c>
      <c r="D62" s="81">
        <v>0.255</v>
      </c>
      <c r="E62" s="114" t="s">
        <v>32</v>
      </c>
      <c r="F62" s="256" t="s">
        <v>309</v>
      </c>
      <c r="G62" s="257"/>
      <c r="H62" s="257"/>
      <c r="I62" s="257"/>
      <c r="J62" s="257"/>
      <c r="K62" s="257"/>
      <c r="L62" s="257"/>
      <c r="M62" s="258"/>
    </row>
    <row r="63" spans="1:16" ht="15" customHeight="1" x14ac:dyDescent="0.25">
      <c r="A63" s="33" t="s">
        <v>230</v>
      </c>
      <c r="B63" s="58" t="s">
        <v>59</v>
      </c>
      <c r="C63" s="11" t="s">
        <v>17</v>
      </c>
      <c r="D63" s="81">
        <v>2</v>
      </c>
      <c r="E63" s="114" t="s">
        <v>32</v>
      </c>
      <c r="F63" s="268" t="s">
        <v>279</v>
      </c>
      <c r="G63" s="271"/>
      <c r="H63" s="271"/>
      <c r="I63" s="271"/>
      <c r="J63" s="271"/>
      <c r="K63" s="271"/>
      <c r="L63" s="271"/>
      <c r="M63" s="270"/>
    </row>
    <row r="64" spans="1:16" ht="15.75" customHeight="1" x14ac:dyDescent="0.25">
      <c r="A64" s="33" t="s">
        <v>230</v>
      </c>
      <c r="B64" s="41" t="s">
        <v>59</v>
      </c>
      <c r="C64" s="11" t="s">
        <v>10</v>
      </c>
      <c r="D64" s="83">
        <v>0.78616352201257866</v>
      </c>
      <c r="E64" s="114" t="s">
        <v>32</v>
      </c>
      <c r="F64" s="256" t="s">
        <v>255</v>
      </c>
      <c r="G64" s="257"/>
      <c r="H64" s="257"/>
      <c r="I64" s="257"/>
      <c r="J64" s="257"/>
      <c r="K64" s="257"/>
      <c r="L64" s="257"/>
      <c r="M64" s="258"/>
      <c r="N64" s="2" t="s">
        <v>695</v>
      </c>
      <c r="O64" s="2">
        <v>6</v>
      </c>
      <c r="P64" s="2">
        <f>O64*Doplňkové_statistické_info!L15</f>
        <v>0.78616352201257866</v>
      </c>
    </row>
    <row r="65" spans="1:17" ht="16.5" customHeight="1" x14ac:dyDescent="0.25">
      <c r="A65" s="33" t="s">
        <v>230</v>
      </c>
      <c r="B65" s="41" t="s">
        <v>59</v>
      </c>
      <c r="C65" s="11" t="s">
        <v>28</v>
      </c>
      <c r="D65" s="151" t="s">
        <v>57</v>
      </c>
      <c r="E65" s="114" t="s">
        <v>32</v>
      </c>
      <c r="F65" s="256" t="s">
        <v>836</v>
      </c>
      <c r="G65" s="257"/>
      <c r="H65" s="257"/>
      <c r="I65" s="257"/>
      <c r="J65" s="257"/>
      <c r="K65" s="257"/>
      <c r="L65" s="257"/>
      <c r="M65" s="258"/>
      <c r="Q65" s="143"/>
    </row>
    <row r="66" spans="1:17" ht="16.5" customHeight="1" x14ac:dyDescent="0.25">
      <c r="A66" s="33" t="s">
        <v>230</v>
      </c>
      <c r="B66" s="41" t="s">
        <v>59</v>
      </c>
      <c r="C66" s="11" t="s">
        <v>11</v>
      </c>
      <c r="D66" s="86">
        <v>0.39</v>
      </c>
      <c r="E66" s="114" t="s">
        <v>32</v>
      </c>
      <c r="F66" s="256" t="s">
        <v>522</v>
      </c>
      <c r="G66" s="257"/>
      <c r="H66" s="257"/>
      <c r="I66" s="257"/>
      <c r="J66" s="257"/>
      <c r="K66" s="257"/>
      <c r="L66" s="257"/>
      <c r="M66" s="258"/>
      <c r="N66" s="2" t="s">
        <v>524</v>
      </c>
    </row>
    <row r="67" spans="1:17" ht="15.75" customHeight="1" thickBot="1" x14ac:dyDescent="0.3">
      <c r="A67" s="33" t="s">
        <v>230</v>
      </c>
      <c r="B67" s="67" t="s">
        <v>59</v>
      </c>
      <c r="C67" s="12" t="s">
        <v>20</v>
      </c>
      <c r="D67" s="95" t="s">
        <v>57</v>
      </c>
      <c r="E67" s="154" t="s">
        <v>32</v>
      </c>
      <c r="F67" s="259" t="s">
        <v>823</v>
      </c>
      <c r="G67" s="260"/>
      <c r="H67" s="260"/>
      <c r="I67" s="260"/>
      <c r="J67" s="260"/>
      <c r="K67" s="260"/>
      <c r="L67" s="260"/>
      <c r="M67" s="261"/>
      <c r="N67" s="10"/>
      <c r="O67" s="40"/>
      <c r="P67" s="129"/>
    </row>
    <row r="68" spans="1:17" ht="15" customHeight="1" x14ac:dyDescent="0.25">
      <c r="A68" s="33" t="s">
        <v>230</v>
      </c>
      <c r="B68" s="62" t="s">
        <v>80</v>
      </c>
      <c r="C68" s="14" t="s">
        <v>4</v>
      </c>
      <c r="D68" s="85">
        <v>2</v>
      </c>
      <c r="E68" s="115" t="s">
        <v>32</v>
      </c>
      <c r="F68" s="253" t="s">
        <v>72</v>
      </c>
      <c r="G68" s="254"/>
      <c r="H68" s="254"/>
      <c r="I68" s="254"/>
      <c r="J68" s="254"/>
      <c r="K68" s="254"/>
      <c r="L68" s="254"/>
      <c r="M68" s="255"/>
    </row>
    <row r="69" spans="1:17" ht="15" customHeight="1" x14ac:dyDescent="0.25">
      <c r="A69" s="33" t="s">
        <v>230</v>
      </c>
      <c r="B69" s="62" t="s">
        <v>80</v>
      </c>
      <c r="C69" s="11" t="s">
        <v>5</v>
      </c>
      <c r="D69" s="83">
        <v>4.1848125000000005</v>
      </c>
      <c r="E69" s="114" t="s">
        <v>32</v>
      </c>
      <c r="F69" s="256" t="s">
        <v>663</v>
      </c>
      <c r="G69" s="257"/>
      <c r="H69" s="257"/>
      <c r="I69" s="257"/>
      <c r="J69" s="257"/>
      <c r="K69" s="257"/>
      <c r="L69" s="257"/>
      <c r="M69" s="258"/>
      <c r="N69" s="2" t="s">
        <v>664</v>
      </c>
      <c r="O69" s="2">
        <f>1.25+30</f>
        <v>31.25</v>
      </c>
      <c r="P69" s="2">
        <f>O69*Doplňkové_statistické_info!L11</f>
        <v>4.1848125000000005</v>
      </c>
    </row>
    <row r="70" spans="1:17" ht="15" customHeight="1" x14ac:dyDescent="0.25">
      <c r="A70" s="33" t="s">
        <v>230</v>
      </c>
      <c r="B70" s="62" t="s">
        <v>80</v>
      </c>
      <c r="C70" s="11" t="s">
        <v>6</v>
      </c>
      <c r="D70" s="81">
        <v>2.5</v>
      </c>
      <c r="E70" s="114" t="s">
        <v>32</v>
      </c>
      <c r="F70" s="256" t="s">
        <v>81</v>
      </c>
      <c r="G70" s="257"/>
      <c r="H70" s="257"/>
      <c r="I70" s="257"/>
      <c r="J70" s="257"/>
      <c r="K70" s="257"/>
      <c r="L70" s="257"/>
      <c r="M70" s="258"/>
    </row>
    <row r="71" spans="1:17" ht="15" customHeight="1" x14ac:dyDescent="0.25">
      <c r="A71" s="33" t="s">
        <v>230</v>
      </c>
      <c r="B71" s="62" t="s">
        <v>80</v>
      </c>
      <c r="C71" s="11" t="s">
        <v>29</v>
      </c>
      <c r="D71" s="81" t="s">
        <v>57</v>
      </c>
      <c r="E71" s="114" t="s">
        <v>32</v>
      </c>
      <c r="F71" s="256" t="s">
        <v>98</v>
      </c>
      <c r="G71" s="257"/>
      <c r="H71" s="257"/>
      <c r="I71" s="257"/>
      <c r="J71" s="257"/>
      <c r="K71" s="257"/>
      <c r="L71" s="257"/>
      <c r="M71" s="258"/>
    </row>
    <row r="72" spans="1:17" ht="15" customHeight="1" x14ac:dyDescent="0.25">
      <c r="A72" s="33" t="s">
        <v>230</v>
      </c>
      <c r="B72" s="62" t="s">
        <v>80</v>
      </c>
      <c r="C72" s="11" t="s">
        <v>13</v>
      </c>
      <c r="D72" s="82">
        <v>11.49</v>
      </c>
      <c r="E72" s="114" t="s">
        <v>32</v>
      </c>
      <c r="F72" s="262" t="s">
        <v>147</v>
      </c>
      <c r="G72" s="263"/>
      <c r="H72" s="263"/>
      <c r="I72" s="263"/>
      <c r="J72" s="263"/>
      <c r="K72" s="263"/>
      <c r="L72" s="263"/>
      <c r="M72" s="264"/>
      <c r="N72" s="2" t="s">
        <v>810</v>
      </c>
      <c r="O72" s="2">
        <v>125</v>
      </c>
      <c r="P72" s="10">
        <f>O72*Doplňkové_statistické_info!L10</f>
        <v>11.49</v>
      </c>
    </row>
    <row r="73" spans="1:17" ht="15" customHeight="1" x14ac:dyDescent="0.25">
      <c r="A73" s="33" t="s">
        <v>230</v>
      </c>
      <c r="B73" s="62" t="s">
        <v>80</v>
      </c>
      <c r="C73" s="11" t="s">
        <v>9</v>
      </c>
      <c r="D73" s="81">
        <v>0.5</v>
      </c>
      <c r="E73" s="164" t="s">
        <v>32</v>
      </c>
      <c r="F73" s="256" t="s">
        <v>105</v>
      </c>
      <c r="G73" s="257"/>
      <c r="H73" s="257"/>
      <c r="I73" s="257"/>
      <c r="J73" s="257"/>
      <c r="K73" s="257"/>
      <c r="L73" s="257"/>
      <c r="M73" s="258"/>
    </row>
    <row r="74" spans="1:17" ht="15" customHeight="1" x14ac:dyDescent="0.25">
      <c r="A74" s="33" t="s">
        <v>230</v>
      </c>
      <c r="B74" s="62" t="s">
        <v>80</v>
      </c>
      <c r="C74" s="11" t="s">
        <v>8</v>
      </c>
      <c r="D74" s="81" t="s">
        <v>32</v>
      </c>
      <c r="E74" s="114" t="s">
        <v>32</v>
      </c>
      <c r="F74" s="268" t="s">
        <v>361</v>
      </c>
      <c r="G74" s="269"/>
      <c r="H74" s="269"/>
      <c r="I74" s="269"/>
      <c r="J74" s="269"/>
      <c r="K74" s="269"/>
      <c r="L74" s="269"/>
      <c r="M74" s="270"/>
    </row>
    <row r="75" spans="1:17" ht="15" customHeight="1" x14ac:dyDescent="0.25">
      <c r="A75" s="33" t="s">
        <v>230</v>
      </c>
      <c r="B75" s="62" t="s">
        <v>80</v>
      </c>
      <c r="C75" s="11" t="s">
        <v>14</v>
      </c>
      <c r="D75" s="81">
        <v>2</v>
      </c>
      <c r="E75" s="114" t="s">
        <v>32</v>
      </c>
      <c r="F75" s="256" t="s">
        <v>111</v>
      </c>
      <c r="G75" s="257"/>
      <c r="H75" s="257"/>
      <c r="I75" s="257"/>
      <c r="J75" s="257"/>
      <c r="K75" s="257"/>
      <c r="L75" s="257"/>
      <c r="M75" s="258"/>
    </row>
    <row r="76" spans="1:17" ht="17.25" customHeight="1" x14ac:dyDescent="0.25">
      <c r="A76" s="33" t="s">
        <v>230</v>
      </c>
      <c r="B76" s="41" t="s">
        <v>80</v>
      </c>
      <c r="C76" s="11" t="s">
        <v>28</v>
      </c>
      <c r="D76" s="112" t="s">
        <v>32</v>
      </c>
      <c r="E76" s="114" t="s">
        <v>32</v>
      </c>
      <c r="F76" s="256" t="s">
        <v>281</v>
      </c>
      <c r="G76" s="257"/>
      <c r="H76" s="257"/>
      <c r="I76" s="257"/>
      <c r="J76" s="257"/>
      <c r="K76" s="257"/>
      <c r="L76" s="257"/>
      <c r="M76" s="258"/>
      <c r="Q76" s="143"/>
    </row>
    <row r="77" spans="1:17" ht="17.25" customHeight="1" x14ac:dyDescent="0.25">
      <c r="A77" s="33" t="s">
        <v>230</v>
      </c>
      <c r="B77" s="41" t="s">
        <v>80</v>
      </c>
      <c r="C77" s="11" t="s">
        <v>7</v>
      </c>
      <c r="D77" s="81">
        <v>200</v>
      </c>
      <c r="E77" s="114" t="s">
        <v>609</v>
      </c>
      <c r="F77" s="272" t="s">
        <v>708</v>
      </c>
      <c r="G77" s="273"/>
      <c r="H77" s="273"/>
      <c r="I77" s="273"/>
      <c r="J77" s="273"/>
      <c r="K77" s="273"/>
      <c r="L77" s="273"/>
      <c r="M77" s="274"/>
    </row>
    <row r="78" spans="1:17" ht="17.25" customHeight="1" x14ac:dyDescent="0.25">
      <c r="A78" s="33" t="s">
        <v>230</v>
      </c>
      <c r="B78" s="41" t="s">
        <v>80</v>
      </c>
      <c r="C78" s="11" t="s">
        <v>19</v>
      </c>
      <c r="D78" s="81" t="s">
        <v>32</v>
      </c>
      <c r="E78" s="114" t="s">
        <v>32</v>
      </c>
      <c r="F78" s="272" t="s">
        <v>399</v>
      </c>
      <c r="G78" s="273"/>
      <c r="H78" s="273"/>
      <c r="I78" s="273"/>
      <c r="J78" s="273"/>
      <c r="K78" s="273"/>
      <c r="L78" s="273"/>
      <c r="M78" s="274"/>
    </row>
    <row r="79" spans="1:17" ht="17.25" customHeight="1" x14ac:dyDescent="0.25">
      <c r="A79" s="33" t="s">
        <v>230</v>
      </c>
      <c r="B79" s="41" t="s">
        <v>80</v>
      </c>
      <c r="C79" s="11" t="s">
        <v>22</v>
      </c>
      <c r="D79" s="81" t="s">
        <v>57</v>
      </c>
      <c r="E79" s="114" t="s">
        <v>32</v>
      </c>
      <c r="F79" s="272" t="s">
        <v>536</v>
      </c>
      <c r="G79" s="275"/>
      <c r="H79" s="275"/>
      <c r="I79" s="275"/>
      <c r="J79" s="275"/>
      <c r="K79" s="275"/>
      <c r="L79" s="275"/>
      <c r="M79" s="274"/>
    </row>
    <row r="80" spans="1:17" ht="17.25" customHeight="1" x14ac:dyDescent="0.25">
      <c r="A80" s="33" t="s">
        <v>230</v>
      </c>
      <c r="B80" s="41" t="s">
        <v>80</v>
      </c>
      <c r="C80" s="11" t="s">
        <v>1</v>
      </c>
      <c r="D80" s="83">
        <v>12.1242</v>
      </c>
      <c r="E80" s="114" t="s">
        <v>32</v>
      </c>
      <c r="F80" s="272" t="s">
        <v>620</v>
      </c>
      <c r="G80" s="275"/>
      <c r="H80" s="275"/>
      <c r="I80" s="275"/>
      <c r="J80" s="275"/>
      <c r="K80" s="275"/>
      <c r="L80" s="275"/>
      <c r="M80" s="274"/>
      <c r="N80" s="2" t="s">
        <v>621</v>
      </c>
      <c r="O80" s="2">
        <v>330</v>
      </c>
      <c r="P80" s="2">
        <f>O80*Doplňkové_statistické_info!L7</f>
        <v>12.1242</v>
      </c>
    </row>
    <row r="81" spans="1:19" ht="17.25" customHeight="1" x14ac:dyDescent="0.25">
      <c r="A81" s="33" t="s">
        <v>230</v>
      </c>
      <c r="B81" s="41" t="s">
        <v>80</v>
      </c>
      <c r="C81" s="11" t="s">
        <v>10</v>
      </c>
      <c r="D81" s="92">
        <v>1.4999999999999999E-4</v>
      </c>
      <c r="E81" s="114" t="s">
        <v>32</v>
      </c>
      <c r="F81" s="272" t="s">
        <v>693</v>
      </c>
      <c r="G81" s="275"/>
      <c r="H81" s="275"/>
      <c r="I81" s="275"/>
      <c r="J81" s="275"/>
      <c r="K81" s="275"/>
      <c r="L81" s="275"/>
      <c r="M81" s="274"/>
    </row>
    <row r="82" spans="1:19" ht="15.75" customHeight="1" thickBot="1" x14ac:dyDescent="0.3">
      <c r="A82" s="33" t="s">
        <v>230</v>
      </c>
      <c r="B82" s="41" t="s">
        <v>80</v>
      </c>
      <c r="C82" s="12" t="s">
        <v>15</v>
      </c>
      <c r="D82" s="84">
        <v>0.25</v>
      </c>
      <c r="E82" s="164" t="s">
        <v>32</v>
      </c>
      <c r="F82" s="259" t="s">
        <v>782</v>
      </c>
      <c r="G82" s="260"/>
      <c r="H82" s="260"/>
      <c r="I82" s="260"/>
      <c r="J82" s="260"/>
      <c r="K82" s="260"/>
      <c r="L82" s="260"/>
      <c r="M82" s="261"/>
    </row>
    <row r="83" spans="1:19" ht="15" customHeight="1" x14ac:dyDescent="0.25">
      <c r="A83" s="34" t="s">
        <v>230</v>
      </c>
      <c r="B83" s="37" t="s">
        <v>48</v>
      </c>
      <c r="C83" s="14" t="s">
        <v>3</v>
      </c>
      <c r="D83" s="85" t="s">
        <v>32</v>
      </c>
      <c r="E83" s="115" t="s">
        <v>32</v>
      </c>
      <c r="F83" s="253" t="s">
        <v>53</v>
      </c>
      <c r="G83" s="254"/>
      <c r="H83" s="254"/>
      <c r="I83" s="254"/>
      <c r="J83" s="254"/>
      <c r="K83" s="254"/>
      <c r="L83" s="254"/>
      <c r="M83" s="255"/>
    </row>
    <row r="84" spans="1:19" ht="15" customHeight="1" x14ac:dyDescent="0.25">
      <c r="A84" s="34" t="s">
        <v>230</v>
      </c>
      <c r="B84" s="18" t="s">
        <v>48</v>
      </c>
      <c r="C84" s="11" t="s">
        <v>7</v>
      </c>
      <c r="D84" s="81">
        <v>220</v>
      </c>
      <c r="E84" s="114" t="s">
        <v>451</v>
      </c>
      <c r="F84" s="256" t="s">
        <v>715</v>
      </c>
      <c r="G84" s="257"/>
      <c r="H84" s="257"/>
      <c r="I84" s="257"/>
      <c r="J84" s="257"/>
      <c r="K84" s="257"/>
      <c r="L84" s="257"/>
      <c r="M84" s="258"/>
    </row>
    <row r="85" spans="1:19" ht="15" customHeight="1" x14ac:dyDescent="0.25">
      <c r="A85" s="34" t="s">
        <v>230</v>
      </c>
      <c r="B85" s="18" t="s">
        <v>48</v>
      </c>
      <c r="C85" s="11" t="s">
        <v>8</v>
      </c>
      <c r="D85" s="81" t="s">
        <v>32</v>
      </c>
      <c r="E85" s="114" t="s">
        <v>451</v>
      </c>
      <c r="F85" s="256" t="s">
        <v>364</v>
      </c>
      <c r="G85" s="257"/>
      <c r="H85" s="257"/>
      <c r="I85" s="257"/>
      <c r="J85" s="257"/>
      <c r="K85" s="257"/>
      <c r="L85" s="257"/>
      <c r="M85" s="258"/>
    </row>
    <row r="86" spans="1:19" ht="15" customHeight="1" x14ac:dyDescent="0.25">
      <c r="A86" s="34" t="s">
        <v>230</v>
      </c>
      <c r="B86" s="18" t="s">
        <v>48</v>
      </c>
      <c r="C86" s="11" t="s">
        <v>29</v>
      </c>
      <c r="D86" s="81" t="s">
        <v>32</v>
      </c>
      <c r="E86" s="114" t="s">
        <v>451</v>
      </c>
      <c r="F86" s="256" t="s">
        <v>180</v>
      </c>
      <c r="G86" s="257"/>
      <c r="H86" s="257"/>
      <c r="I86" s="257"/>
      <c r="J86" s="257"/>
      <c r="K86" s="257"/>
      <c r="L86" s="257"/>
      <c r="M86" s="258"/>
    </row>
    <row r="87" spans="1:19" ht="15" customHeight="1" x14ac:dyDescent="0.25">
      <c r="A87" s="34" t="s">
        <v>230</v>
      </c>
      <c r="B87" s="18" t="s">
        <v>48</v>
      </c>
      <c r="C87" s="11" t="s">
        <v>97</v>
      </c>
      <c r="D87" s="81" t="s">
        <v>32</v>
      </c>
      <c r="E87" s="114" t="s">
        <v>451</v>
      </c>
      <c r="F87" s="256" t="s">
        <v>162</v>
      </c>
      <c r="G87" s="257"/>
      <c r="H87" s="257"/>
      <c r="I87" s="257"/>
      <c r="J87" s="257"/>
      <c r="K87" s="257"/>
      <c r="L87" s="257"/>
      <c r="M87" s="258"/>
    </row>
    <row r="88" spans="1:19" ht="15" customHeight="1" x14ac:dyDescent="0.25">
      <c r="A88" s="34" t="s">
        <v>230</v>
      </c>
      <c r="B88" s="18" t="s">
        <v>48</v>
      </c>
      <c r="C88" s="11" t="s">
        <v>9</v>
      </c>
      <c r="D88" s="81" t="s">
        <v>32</v>
      </c>
      <c r="E88" s="114" t="s">
        <v>451</v>
      </c>
      <c r="F88" s="256" t="s">
        <v>778</v>
      </c>
      <c r="G88" s="257"/>
      <c r="H88" s="257"/>
      <c r="I88" s="257"/>
      <c r="J88" s="257"/>
      <c r="K88" s="257"/>
      <c r="L88" s="257"/>
      <c r="M88" s="258"/>
    </row>
    <row r="89" spans="1:19" ht="15" customHeight="1" x14ac:dyDescent="0.25">
      <c r="A89" s="34" t="s">
        <v>230</v>
      </c>
      <c r="B89" s="18" t="s">
        <v>48</v>
      </c>
      <c r="C89" s="11" t="s">
        <v>14</v>
      </c>
      <c r="D89" s="81" t="s">
        <v>32</v>
      </c>
      <c r="E89" s="114" t="s">
        <v>591</v>
      </c>
      <c r="F89" s="256" t="s">
        <v>590</v>
      </c>
      <c r="G89" s="257"/>
      <c r="H89" s="257"/>
      <c r="I89" s="257"/>
      <c r="J89" s="257"/>
      <c r="K89" s="257"/>
      <c r="L89" s="257"/>
      <c r="M89" s="258"/>
    </row>
    <row r="90" spans="1:19" ht="15" customHeight="1" x14ac:dyDescent="0.25">
      <c r="A90" s="34" t="s">
        <v>230</v>
      </c>
      <c r="B90" s="18" t="s">
        <v>48</v>
      </c>
      <c r="C90" s="11" t="s">
        <v>23</v>
      </c>
      <c r="D90" s="81" t="s">
        <v>32</v>
      </c>
      <c r="E90" s="114" t="s">
        <v>528</v>
      </c>
      <c r="F90" s="256" t="s">
        <v>450</v>
      </c>
      <c r="G90" s="257"/>
      <c r="H90" s="257"/>
      <c r="I90" s="257"/>
      <c r="J90" s="257"/>
      <c r="K90" s="257"/>
      <c r="L90" s="257"/>
      <c r="M90" s="258"/>
      <c r="S90" s="49"/>
    </row>
    <row r="91" spans="1:19" ht="15" customHeight="1" x14ac:dyDescent="0.25">
      <c r="A91" s="34" t="s">
        <v>230</v>
      </c>
      <c r="B91" s="18" t="s">
        <v>48</v>
      </c>
      <c r="C91" s="11" t="s">
        <v>16</v>
      </c>
      <c r="D91" s="81" t="s">
        <v>32</v>
      </c>
      <c r="E91" s="114" t="s">
        <v>451</v>
      </c>
      <c r="F91" s="256" t="s">
        <v>189</v>
      </c>
      <c r="G91" s="257"/>
      <c r="H91" s="257"/>
      <c r="I91" s="257"/>
      <c r="J91" s="257"/>
      <c r="K91" s="257"/>
      <c r="L91" s="257"/>
      <c r="M91" s="258"/>
    </row>
    <row r="92" spans="1:19" ht="15" customHeight="1" x14ac:dyDescent="0.25">
      <c r="A92" s="34" t="s">
        <v>230</v>
      </c>
      <c r="B92" s="18" t="s">
        <v>48</v>
      </c>
      <c r="C92" s="11" t="s">
        <v>10</v>
      </c>
      <c r="D92" s="81" t="s">
        <v>32</v>
      </c>
      <c r="E92" s="114" t="s">
        <v>451</v>
      </c>
      <c r="F92" s="282" t="s">
        <v>694</v>
      </c>
      <c r="G92" s="283"/>
      <c r="H92" s="283"/>
      <c r="I92" s="283"/>
      <c r="J92" s="283"/>
      <c r="K92" s="283"/>
      <c r="L92" s="283"/>
      <c r="M92" s="284"/>
    </row>
    <row r="93" spans="1:19" ht="15" customHeight="1" x14ac:dyDescent="0.25">
      <c r="A93" s="34" t="s">
        <v>230</v>
      </c>
      <c r="B93" s="18" t="s">
        <v>48</v>
      </c>
      <c r="C93" s="11" t="s">
        <v>1</v>
      </c>
      <c r="D93" s="93" t="s">
        <v>32</v>
      </c>
      <c r="E93" s="136" t="s">
        <v>451</v>
      </c>
      <c r="F93" s="268" t="s">
        <v>270</v>
      </c>
      <c r="G93" s="271"/>
      <c r="H93" s="271"/>
      <c r="I93" s="271"/>
      <c r="J93" s="271"/>
      <c r="K93" s="271"/>
      <c r="L93" s="271"/>
      <c r="M93" s="270"/>
    </row>
    <row r="94" spans="1:19" ht="16.5" customHeight="1" x14ac:dyDescent="0.25">
      <c r="A94" s="34" t="s">
        <v>230</v>
      </c>
      <c r="B94" s="18" t="s">
        <v>48</v>
      </c>
      <c r="C94" s="11" t="s">
        <v>28</v>
      </c>
      <c r="D94" s="112" t="s">
        <v>32</v>
      </c>
      <c r="E94" s="114" t="s">
        <v>32</v>
      </c>
      <c r="F94" s="282" t="s">
        <v>282</v>
      </c>
      <c r="G94" s="283"/>
      <c r="H94" s="283"/>
      <c r="I94" s="283"/>
      <c r="J94" s="283"/>
      <c r="K94" s="283"/>
      <c r="L94" s="283"/>
      <c r="M94" s="284"/>
      <c r="Q94" s="143"/>
    </row>
    <row r="95" spans="1:19" ht="16.5" customHeight="1" x14ac:dyDescent="0.25">
      <c r="A95" s="34" t="s">
        <v>230</v>
      </c>
      <c r="B95" s="18" t="s">
        <v>48</v>
      </c>
      <c r="C95" s="11" t="s">
        <v>5</v>
      </c>
      <c r="D95" s="81" t="s">
        <v>32</v>
      </c>
      <c r="E95" s="114" t="s">
        <v>32</v>
      </c>
      <c r="F95" s="282" t="s">
        <v>337</v>
      </c>
      <c r="G95" s="283"/>
      <c r="H95" s="283"/>
      <c r="I95" s="283"/>
      <c r="J95" s="283"/>
      <c r="K95" s="283"/>
      <c r="L95" s="283"/>
      <c r="M95" s="284"/>
    </row>
    <row r="96" spans="1:19" ht="16.5" customHeight="1" x14ac:dyDescent="0.25">
      <c r="A96" s="34" t="s">
        <v>230</v>
      </c>
      <c r="B96" s="18" t="s">
        <v>48</v>
      </c>
      <c r="C96" s="11" t="s">
        <v>2</v>
      </c>
      <c r="D96" s="81" t="s">
        <v>32</v>
      </c>
      <c r="E96" s="114" t="s">
        <v>451</v>
      </c>
      <c r="F96" s="282" t="s">
        <v>422</v>
      </c>
      <c r="G96" s="283"/>
      <c r="H96" s="283"/>
      <c r="I96" s="283"/>
      <c r="J96" s="283"/>
      <c r="K96" s="283"/>
      <c r="L96" s="283"/>
      <c r="M96" s="284"/>
    </row>
    <row r="97" spans="1:17" ht="16.5" customHeight="1" x14ac:dyDescent="0.25">
      <c r="A97" s="34" t="s">
        <v>230</v>
      </c>
      <c r="B97" s="18" t="s">
        <v>48</v>
      </c>
      <c r="C97" s="11" t="s">
        <v>11</v>
      </c>
      <c r="D97" s="81" t="s">
        <v>32</v>
      </c>
      <c r="E97" s="114" t="s">
        <v>32</v>
      </c>
      <c r="F97" s="282" t="s">
        <v>523</v>
      </c>
      <c r="G97" s="283"/>
      <c r="H97" s="283"/>
      <c r="I97" s="283"/>
      <c r="J97" s="283"/>
      <c r="K97" s="283"/>
      <c r="L97" s="283"/>
      <c r="M97" s="284"/>
    </row>
    <row r="98" spans="1:17" s="2" customFormat="1" ht="16.5" customHeight="1" x14ac:dyDescent="0.25">
      <c r="A98" s="34" t="s">
        <v>230</v>
      </c>
      <c r="B98" s="18" t="s">
        <v>48</v>
      </c>
      <c r="C98" s="11" t="s">
        <v>15</v>
      </c>
      <c r="D98" s="15" t="s">
        <v>32</v>
      </c>
      <c r="E98" s="114" t="s">
        <v>451</v>
      </c>
      <c r="F98" s="282" t="s">
        <v>862</v>
      </c>
      <c r="G98" s="283"/>
      <c r="H98" s="283"/>
      <c r="I98" s="283"/>
      <c r="J98" s="283"/>
      <c r="K98" s="283"/>
      <c r="L98" s="283"/>
      <c r="M98" s="284"/>
    </row>
    <row r="99" spans="1:17" ht="15.75" customHeight="1" thickBot="1" x14ac:dyDescent="0.3">
      <c r="A99" s="34" t="s">
        <v>230</v>
      </c>
      <c r="B99" s="17" t="s">
        <v>48</v>
      </c>
      <c r="C99" s="12" t="s">
        <v>24</v>
      </c>
      <c r="D99" s="84" t="s">
        <v>32</v>
      </c>
      <c r="E99" s="116" t="s">
        <v>451</v>
      </c>
      <c r="F99" s="279" t="s">
        <v>211</v>
      </c>
      <c r="G99" s="280"/>
      <c r="H99" s="280"/>
      <c r="I99" s="280"/>
      <c r="J99" s="280"/>
      <c r="K99" s="280"/>
      <c r="L99" s="280"/>
      <c r="M99" s="281"/>
    </row>
    <row r="100" spans="1:17" ht="15.75" customHeight="1" x14ac:dyDescent="0.25">
      <c r="A100" s="34" t="s">
        <v>230</v>
      </c>
      <c r="B100" s="18" t="s">
        <v>333</v>
      </c>
      <c r="C100" s="14" t="s">
        <v>18</v>
      </c>
      <c r="D100" s="85">
        <v>0.15</v>
      </c>
      <c r="E100" s="115" t="s">
        <v>32</v>
      </c>
      <c r="F100" s="253" t="s">
        <v>473</v>
      </c>
      <c r="G100" s="254"/>
      <c r="H100" s="254"/>
      <c r="I100" s="254"/>
      <c r="J100" s="254"/>
      <c r="K100" s="254"/>
      <c r="L100" s="254"/>
      <c r="M100" s="255"/>
      <c r="N100" s="2" t="s">
        <v>474</v>
      </c>
      <c r="O100" s="2">
        <v>0.29399999999999998</v>
      </c>
      <c r="P100" s="2">
        <f>O100*Doplňkové_statistické_info!L13</f>
        <v>0.15032219999999999</v>
      </c>
    </row>
    <row r="101" spans="1:17" ht="15.75" customHeight="1" x14ac:dyDescent="0.25">
      <c r="A101" s="34" t="s">
        <v>230</v>
      </c>
      <c r="B101" s="18" t="s">
        <v>333</v>
      </c>
      <c r="C101" s="11" t="s">
        <v>6</v>
      </c>
      <c r="D101" s="81">
        <v>20</v>
      </c>
      <c r="E101" s="114" t="s">
        <v>32</v>
      </c>
      <c r="F101" s="256" t="s">
        <v>301</v>
      </c>
      <c r="G101" s="257"/>
      <c r="H101" s="257"/>
      <c r="I101" s="257"/>
      <c r="J101" s="257"/>
      <c r="K101" s="257"/>
      <c r="L101" s="257"/>
      <c r="M101" s="258"/>
    </row>
    <row r="102" spans="1:17" ht="15.75" customHeight="1" x14ac:dyDescent="0.25">
      <c r="A102" s="34" t="s">
        <v>230</v>
      </c>
      <c r="B102" s="18" t="s">
        <v>333</v>
      </c>
      <c r="C102" s="11" t="s">
        <v>5</v>
      </c>
      <c r="D102" s="83">
        <v>1.7944476</v>
      </c>
      <c r="E102" s="114" t="s">
        <v>32</v>
      </c>
      <c r="F102" s="256" t="s">
        <v>661</v>
      </c>
      <c r="G102" s="257"/>
      <c r="H102" s="257"/>
      <c r="I102" s="257"/>
      <c r="J102" s="257"/>
      <c r="K102" s="257"/>
      <c r="L102" s="257"/>
      <c r="M102" s="258"/>
      <c r="N102" s="2" t="s">
        <v>660</v>
      </c>
      <c r="O102" s="2">
        <v>13.4</v>
      </c>
      <c r="P102" s="2">
        <f>O102*Doplňkové_statistické_info!L11</f>
        <v>1.7944476</v>
      </c>
    </row>
    <row r="103" spans="1:17" ht="15.75" customHeight="1" x14ac:dyDescent="0.25">
      <c r="A103" s="34" t="s">
        <v>230</v>
      </c>
      <c r="B103" s="18" t="s">
        <v>333</v>
      </c>
      <c r="C103" s="11" t="s">
        <v>16</v>
      </c>
      <c r="D103" s="81">
        <v>2.2000000000000002</v>
      </c>
      <c r="E103" s="116" t="s">
        <v>32</v>
      </c>
      <c r="F103" s="268" t="s">
        <v>739</v>
      </c>
      <c r="G103" s="269"/>
      <c r="H103" s="269"/>
      <c r="I103" s="269"/>
      <c r="J103" s="269"/>
      <c r="K103" s="269"/>
      <c r="L103" s="269"/>
      <c r="M103" s="270"/>
    </row>
    <row r="104" spans="1:17" ht="15.75" customHeight="1" x14ac:dyDescent="0.25">
      <c r="A104" s="34" t="s">
        <v>230</v>
      </c>
      <c r="B104" s="18" t="s">
        <v>333</v>
      </c>
      <c r="C104" s="11" t="s">
        <v>3</v>
      </c>
      <c r="D104" s="89">
        <v>1.65</v>
      </c>
      <c r="E104" s="114" t="s">
        <v>32</v>
      </c>
      <c r="F104" s="256" t="s">
        <v>557</v>
      </c>
      <c r="G104" s="257"/>
      <c r="H104" s="257"/>
      <c r="I104" s="257"/>
      <c r="J104" s="257"/>
      <c r="K104" s="257"/>
      <c r="L104" s="257"/>
      <c r="M104" s="258"/>
      <c r="N104" s="3" t="s">
        <v>558</v>
      </c>
      <c r="O104" s="2">
        <v>7.5</v>
      </c>
      <c r="P104" s="2">
        <f>O104*Doplňkové_statistické_info!L8</f>
        <v>1.6537500000000001</v>
      </c>
    </row>
    <row r="105" spans="1:17" ht="15.75" customHeight="1" x14ac:dyDescent="0.25">
      <c r="A105" s="34" t="s">
        <v>230</v>
      </c>
      <c r="B105" s="18" t="s">
        <v>333</v>
      </c>
      <c r="C105" s="11" t="s">
        <v>14</v>
      </c>
      <c r="D105" s="86" t="s">
        <v>57</v>
      </c>
      <c r="E105" s="114" t="s">
        <v>32</v>
      </c>
      <c r="F105" s="256" t="s">
        <v>597</v>
      </c>
      <c r="G105" s="257"/>
      <c r="H105" s="257"/>
      <c r="I105" s="257"/>
      <c r="J105" s="257"/>
      <c r="K105" s="257"/>
      <c r="L105" s="257"/>
      <c r="M105" s="258"/>
      <c r="N105" s="3"/>
    </row>
    <row r="106" spans="1:17" ht="15.75" customHeight="1" x14ac:dyDescent="0.25">
      <c r="A106" s="34" t="s">
        <v>230</v>
      </c>
      <c r="B106" s="18" t="s">
        <v>333</v>
      </c>
      <c r="C106" s="11" t="s">
        <v>7</v>
      </c>
      <c r="D106" s="86">
        <v>49</v>
      </c>
      <c r="E106" s="114" t="s">
        <v>32</v>
      </c>
      <c r="F106" s="256" t="s">
        <v>710</v>
      </c>
      <c r="G106" s="257"/>
      <c r="H106" s="257"/>
      <c r="I106" s="257"/>
      <c r="J106" s="257"/>
      <c r="K106" s="257"/>
      <c r="L106" s="257"/>
      <c r="M106" s="258"/>
      <c r="N106" s="54" t="s">
        <v>711</v>
      </c>
    </row>
    <row r="107" spans="1:17" ht="15.75" customHeight="1" x14ac:dyDescent="0.25">
      <c r="A107" s="34" t="s">
        <v>230</v>
      </c>
      <c r="B107" s="18" t="s">
        <v>333</v>
      </c>
      <c r="C107" s="11" t="s">
        <v>29</v>
      </c>
      <c r="D107" s="86" t="s">
        <v>57</v>
      </c>
      <c r="E107" s="114" t="s">
        <v>32</v>
      </c>
      <c r="F107" s="256" t="s">
        <v>809</v>
      </c>
      <c r="G107" s="257"/>
      <c r="H107" s="257"/>
      <c r="I107" s="257"/>
      <c r="J107" s="257"/>
      <c r="K107" s="257"/>
      <c r="L107" s="257"/>
      <c r="M107" s="258"/>
      <c r="N107" s="54"/>
    </row>
    <row r="108" spans="1:17" ht="15.75" customHeight="1" thickBot="1" x14ac:dyDescent="0.3">
      <c r="A108" s="33" t="s">
        <v>230</v>
      </c>
      <c r="B108" s="18" t="s">
        <v>333</v>
      </c>
      <c r="C108" s="11" t="s">
        <v>22</v>
      </c>
      <c r="D108" s="81">
        <v>100</v>
      </c>
      <c r="E108" s="114" t="s">
        <v>32</v>
      </c>
      <c r="F108" s="256" t="s">
        <v>334</v>
      </c>
      <c r="G108" s="257"/>
      <c r="H108" s="257"/>
      <c r="I108" s="257"/>
      <c r="J108" s="257"/>
      <c r="K108" s="257"/>
      <c r="L108" s="257"/>
      <c r="M108" s="258"/>
    </row>
    <row r="109" spans="1:17" ht="15" customHeight="1" x14ac:dyDescent="0.25">
      <c r="A109" s="34" t="s">
        <v>230</v>
      </c>
      <c r="B109" s="37" t="s">
        <v>231</v>
      </c>
      <c r="C109" s="14" t="s">
        <v>22</v>
      </c>
      <c r="D109" s="85" t="s">
        <v>32</v>
      </c>
      <c r="E109" s="115" t="s">
        <v>528</v>
      </c>
      <c r="F109" s="253" t="s">
        <v>538</v>
      </c>
      <c r="G109" s="254"/>
      <c r="H109" s="254"/>
      <c r="I109" s="254"/>
      <c r="J109" s="254"/>
      <c r="K109" s="254"/>
      <c r="L109" s="254"/>
      <c r="M109" s="255"/>
    </row>
    <row r="110" spans="1:17" ht="15" customHeight="1" x14ac:dyDescent="0.25">
      <c r="A110" s="34" t="s">
        <v>230</v>
      </c>
      <c r="B110" s="18" t="s">
        <v>231</v>
      </c>
      <c r="C110" s="11" t="s">
        <v>24</v>
      </c>
      <c r="D110" s="81" t="s">
        <v>32</v>
      </c>
      <c r="E110" s="116" t="s">
        <v>513</v>
      </c>
      <c r="F110" s="256" t="s">
        <v>742</v>
      </c>
      <c r="G110" s="257"/>
      <c r="H110" s="257"/>
      <c r="I110" s="257"/>
      <c r="J110" s="257"/>
      <c r="K110" s="257"/>
      <c r="L110" s="257"/>
      <c r="M110" s="258"/>
    </row>
    <row r="111" spans="1:17" s="2" customFormat="1" ht="15" customHeight="1" x14ac:dyDescent="0.25">
      <c r="A111" s="34" t="s">
        <v>230</v>
      </c>
      <c r="B111" s="18" t="s">
        <v>231</v>
      </c>
      <c r="C111" s="11" t="s">
        <v>10</v>
      </c>
      <c r="D111" s="81" t="s">
        <v>32</v>
      </c>
      <c r="E111" s="114" t="s">
        <v>32</v>
      </c>
      <c r="F111" s="256" t="s">
        <v>268</v>
      </c>
      <c r="G111" s="257"/>
      <c r="H111" s="257"/>
      <c r="I111" s="257"/>
      <c r="J111" s="257"/>
      <c r="K111" s="257"/>
      <c r="L111" s="257"/>
      <c r="M111" s="258"/>
    </row>
    <row r="112" spans="1:17" ht="15.75" customHeight="1" x14ac:dyDescent="0.25">
      <c r="A112" s="34" t="s">
        <v>230</v>
      </c>
      <c r="B112" s="18" t="s">
        <v>231</v>
      </c>
      <c r="C112" s="11" t="s">
        <v>28</v>
      </c>
      <c r="D112" s="112" t="s">
        <v>32</v>
      </c>
      <c r="E112" s="114" t="s">
        <v>451</v>
      </c>
      <c r="F112" s="256" t="s">
        <v>283</v>
      </c>
      <c r="G112" s="257"/>
      <c r="H112" s="257"/>
      <c r="I112" s="257"/>
      <c r="J112" s="257"/>
      <c r="K112" s="257"/>
      <c r="L112" s="257"/>
      <c r="M112" s="258"/>
      <c r="Q112" s="143"/>
    </row>
    <row r="113" spans="1:19" ht="15.75" customHeight="1" x14ac:dyDescent="0.25">
      <c r="A113" s="34" t="s">
        <v>230</v>
      </c>
      <c r="B113" s="18" t="s">
        <v>231</v>
      </c>
      <c r="C113" s="11" t="s">
        <v>97</v>
      </c>
      <c r="D113" s="81" t="s">
        <v>32</v>
      </c>
      <c r="E113" s="114" t="s">
        <v>32</v>
      </c>
      <c r="F113" s="256" t="s">
        <v>387</v>
      </c>
      <c r="G113" s="257"/>
      <c r="H113" s="257"/>
      <c r="I113" s="257"/>
      <c r="J113" s="257"/>
      <c r="K113" s="257"/>
      <c r="L113" s="257"/>
      <c r="M113" s="258"/>
    </row>
    <row r="114" spans="1:19" ht="15.75" customHeight="1" x14ac:dyDescent="0.25">
      <c r="A114" s="34" t="s">
        <v>230</v>
      </c>
      <c r="B114" s="18" t="s">
        <v>231</v>
      </c>
      <c r="C114" s="11" t="s">
        <v>14</v>
      </c>
      <c r="D114" s="81" t="s">
        <v>32</v>
      </c>
      <c r="E114" s="114" t="s">
        <v>32</v>
      </c>
      <c r="F114" s="256" t="s">
        <v>571</v>
      </c>
      <c r="G114" s="257"/>
      <c r="H114" s="257"/>
      <c r="I114" s="257"/>
      <c r="J114" s="257"/>
      <c r="K114" s="257"/>
      <c r="L114" s="257"/>
      <c r="M114" s="258"/>
    </row>
    <row r="115" spans="1:19" s="2" customFormat="1" ht="15.75" customHeight="1" thickBot="1" x14ac:dyDescent="0.3">
      <c r="A115" s="34" t="s">
        <v>230</v>
      </c>
      <c r="B115" s="17" t="s">
        <v>231</v>
      </c>
      <c r="C115" s="12" t="s">
        <v>16</v>
      </c>
      <c r="D115" s="84" t="s">
        <v>32</v>
      </c>
      <c r="E115" s="154" t="s">
        <v>451</v>
      </c>
      <c r="F115" s="259" t="s">
        <v>373</v>
      </c>
      <c r="G115" s="260"/>
      <c r="H115" s="260"/>
      <c r="I115" s="260"/>
      <c r="J115" s="260"/>
      <c r="K115" s="260"/>
      <c r="L115" s="260"/>
      <c r="M115" s="261"/>
    </row>
    <row r="116" spans="1:19" s="2" customFormat="1" ht="15" customHeight="1" x14ac:dyDescent="0.25">
      <c r="A116" s="33" t="s">
        <v>230</v>
      </c>
      <c r="B116" s="58" t="s">
        <v>78</v>
      </c>
      <c r="C116" s="14" t="s">
        <v>6</v>
      </c>
      <c r="D116" s="85">
        <v>10</v>
      </c>
      <c r="E116" s="115" t="s">
        <v>32</v>
      </c>
      <c r="F116" s="253" t="s">
        <v>79</v>
      </c>
      <c r="G116" s="254"/>
      <c r="H116" s="254"/>
      <c r="I116" s="254"/>
      <c r="J116" s="254"/>
      <c r="K116" s="254"/>
      <c r="L116" s="254"/>
      <c r="M116" s="255"/>
      <c r="N116" s="51"/>
    </row>
    <row r="117" spans="1:19" s="2" customFormat="1" ht="15" customHeight="1" x14ac:dyDescent="0.25">
      <c r="A117" s="33" t="s">
        <v>230</v>
      </c>
      <c r="B117" s="58" t="s">
        <v>78</v>
      </c>
      <c r="C117" s="11" t="s">
        <v>8</v>
      </c>
      <c r="D117" s="81" t="s">
        <v>32</v>
      </c>
      <c r="E117" s="114" t="s">
        <v>32</v>
      </c>
      <c r="F117" s="256" t="s">
        <v>223</v>
      </c>
      <c r="G117" s="257"/>
      <c r="H117" s="257"/>
      <c r="I117" s="257"/>
      <c r="J117" s="257"/>
      <c r="K117" s="257"/>
      <c r="L117" s="257"/>
      <c r="M117" s="258"/>
    </row>
    <row r="118" spans="1:19" s="2" customFormat="1" ht="15" customHeight="1" x14ac:dyDescent="0.25">
      <c r="A118" s="33" t="s">
        <v>230</v>
      </c>
      <c r="B118" s="58" t="s">
        <v>78</v>
      </c>
      <c r="C118" s="11" t="s">
        <v>14</v>
      </c>
      <c r="D118" s="81" t="s">
        <v>57</v>
      </c>
      <c r="E118" s="114" t="s">
        <v>32</v>
      </c>
      <c r="F118" s="256" t="s">
        <v>580</v>
      </c>
      <c r="G118" s="257"/>
      <c r="H118" s="257"/>
      <c r="I118" s="257"/>
      <c r="J118" s="257"/>
      <c r="K118" s="257"/>
      <c r="L118" s="257"/>
      <c r="M118" s="258"/>
    </row>
    <row r="119" spans="1:19" s="2" customFormat="1" ht="16.5" customHeight="1" x14ac:dyDescent="0.25">
      <c r="A119" s="33" t="s">
        <v>230</v>
      </c>
      <c r="B119" s="58" t="s">
        <v>78</v>
      </c>
      <c r="C119" s="11" t="s">
        <v>17</v>
      </c>
      <c r="D119" s="81">
        <v>1.8</v>
      </c>
      <c r="E119" s="114" t="s">
        <v>32</v>
      </c>
      <c r="F119" s="256" t="s">
        <v>129</v>
      </c>
      <c r="G119" s="257"/>
      <c r="H119" s="257"/>
      <c r="I119" s="257"/>
      <c r="J119" s="257"/>
      <c r="K119" s="257"/>
      <c r="L119" s="257"/>
      <c r="M119" s="258"/>
    </row>
    <row r="120" spans="1:19" s="2" customFormat="1" ht="15" customHeight="1" x14ac:dyDescent="0.25">
      <c r="A120" s="33" t="s">
        <v>230</v>
      </c>
      <c r="B120" s="58" t="s">
        <v>78</v>
      </c>
      <c r="C120" s="11" t="s">
        <v>18</v>
      </c>
      <c r="D120" s="81">
        <v>0.10199999999999999</v>
      </c>
      <c r="E120" s="114" t="s">
        <v>32</v>
      </c>
      <c r="F120" s="256" t="s">
        <v>194</v>
      </c>
      <c r="G120" s="257"/>
      <c r="H120" s="257"/>
      <c r="I120" s="257"/>
      <c r="J120" s="257"/>
      <c r="K120" s="257"/>
      <c r="L120" s="257"/>
      <c r="M120" s="258"/>
    </row>
    <row r="121" spans="1:19" s="2" customFormat="1" ht="15" customHeight="1" x14ac:dyDescent="0.25">
      <c r="A121" s="33" t="s">
        <v>230</v>
      </c>
      <c r="B121" s="58" t="s">
        <v>78</v>
      </c>
      <c r="C121" s="11" t="s">
        <v>24</v>
      </c>
      <c r="D121" s="81" t="s">
        <v>57</v>
      </c>
      <c r="E121" s="114" t="s">
        <v>32</v>
      </c>
      <c r="F121" s="268" t="s">
        <v>744</v>
      </c>
      <c r="G121" s="269"/>
      <c r="H121" s="269"/>
      <c r="I121" s="269"/>
      <c r="J121" s="269"/>
      <c r="K121" s="269"/>
      <c r="L121" s="269"/>
      <c r="M121" s="270"/>
    </row>
    <row r="122" spans="1:19" ht="15" customHeight="1" x14ac:dyDescent="0.25">
      <c r="A122" s="33" t="s">
        <v>230</v>
      </c>
      <c r="B122" s="58" t="s">
        <v>78</v>
      </c>
      <c r="C122" s="11" t="s">
        <v>23</v>
      </c>
      <c r="D122" s="81" t="s">
        <v>32</v>
      </c>
      <c r="E122" s="114" t="s">
        <v>503</v>
      </c>
      <c r="F122" s="268" t="s">
        <v>462</v>
      </c>
      <c r="G122" s="269"/>
      <c r="H122" s="269"/>
      <c r="I122" s="269"/>
      <c r="J122" s="269"/>
      <c r="K122" s="269"/>
      <c r="L122" s="269"/>
      <c r="M122" s="270"/>
      <c r="S122" s="2"/>
    </row>
    <row r="123" spans="1:19" ht="15" customHeight="1" x14ac:dyDescent="0.25">
      <c r="A123" s="33" t="s">
        <v>230</v>
      </c>
      <c r="B123" s="131" t="s">
        <v>78</v>
      </c>
      <c r="C123" s="11" t="s">
        <v>28</v>
      </c>
      <c r="D123" s="152" t="s">
        <v>32</v>
      </c>
      <c r="E123" s="114" t="s">
        <v>32</v>
      </c>
      <c r="F123" s="257" t="s">
        <v>841</v>
      </c>
      <c r="G123" s="257"/>
      <c r="H123" s="257"/>
      <c r="I123" s="257"/>
      <c r="J123" s="257"/>
      <c r="K123" s="257"/>
      <c r="L123" s="257"/>
      <c r="M123" s="258"/>
      <c r="S123" s="2"/>
    </row>
    <row r="124" spans="1:19" ht="15" customHeight="1" thickBot="1" x14ac:dyDescent="0.3">
      <c r="A124" s="35" t="s">
        <v>230</v>
      </c>
      <c r="B124" s="58" t="s">
        <v>78</v>
      </c>
      <c r="C124" s="11" t="s">
        <v>12</v>
      </c>
      <c r="D124" s="81">
        <v>1.1499999999999999</v>
      </c>
      <c r="E124" s="114" t="s">
        <v>32</v>
      </c>
      <c r="F124" s="268" t="s">
        <v>242</v>
      </c>
      <c r="G124" s="269"/>
      <c r="H124" s="269"/>
      <c r="I124" s="269"/>
      <c r="J124" s="269"/>
      <c r="K124" s="269"/>
      <c r="L124" s="269"/>
      <c r="M124" s="270"/>
    </row>
    <row r="125" spans="1:19" ht="15" customHeight="1" x14ac:dyDescent="0.25">
      <c r="A125" s="43" t="s">
        <v>21</v>
      </c>
      <c r="B125" s="37" t="s">
        <v>38</v>
      </c>
      <c r="C125" s="14" t="s">
        <v>1</v>
      </c>
      <c r="D125" s="94">
        <v>3.6520000000000001</v>
      </c>
      <c r="E125" s="163" t="s">
        <v>513</v>
      </c>
      <c r="F125" s="253" t="s">
        <v>320</v>
      </c>
      <c r="G125" s="254"/>
      <c r="H125" s="254"/>
      <c r="I125" s="254"/>
      <c r="J125" s="254"/>
      <c r="K125" s="254"/>
      <c r="L125" s="254"/>
      <c r="M125" s="255"/>
      <c r="N125" s="3" t="s">
        <v>615</v>
      </c>
      <c r="O125" s="2">
        <v>99.4</v>
      </c>
      <c r="P125" s="2">
        <f>O125*Doplňkové_statistické_info!L7</f>
        <v>3.6519560000000002</v>
      </c>
    </row>
    <row r="126" spans="1:19" ht="15" customHeight="1" x14ac:dyDescent="0.25">
      <c r="A126" s="33" t="s">
        <v>21</v>
      </c>
      <c r="B126" s="18" t="s">
        <v>38</v>
      </c>
      <c r="C126" s="11" t="s">
        <v>4</v>
      </c>
      <c r="D126" s="81" t="s">
        <v>57</v>
      </c>
      <c r="E126" s="114" t="s">
        <v>32</v>
      </c>
      <c r="F126" s="257" t="s">
        <v>73</v>
      </c>
      <c r="G126" s="257"/>
      <c r="H126" s="257"/>
      <c r="I126" s="257"/>
      <c r="J126" s="257"/>
      <c r="K126" s="257"/>
      <c r="L126" s="257"/>
      <c r="M126" s="258"/>
    </row>
    <row r="127" spans="1:19" ht="15" customHeight="1" x14ac:dyDescent="0.25">
      <c r="A127" s="33" t="s">
        <v>21</v>
      </c>
      <c r="B127" s="18" t="s">
        <v>38</v>
      </c>
      <c r="C127" s="11" t="s">
        <v>7</v>
      </c>
      <c r="D127" s="81" t="s">
        <v>57</v>
      </c>
      <c r="E127" s="114" t="s">
        <v>451</v>
      </c>
      <c r="F127" s="257" t="s">
        <v>87</v>
      </c>
      <c r="G127" s="257"/>
      <c r="H127" s="257"/>
      <c r="I127" s="257"/>
      <c r="J127" s="257"/>
      <c r="K127" s="257"/>
      <c r="L127" s="257"/>
      <c r="M127" s="258"/>
    </row>
    <row r="128" spans="1:19" ht="15" customHeight="1" x14ac:dyDescent="0.25">
      <c r="A128" s="33" t="s">
        <v>21</v>
      </c>
      <c r="B128" s="18" t="s">
        <v>38</v>
      </c>
      <c r="C128" s="11" t="s">
        <v>14</v>
      </c>
      <c r="D128" s="81">
        <v>3.8</v>
      </c>
      <c r="E128" s="114" t="s">
        <v>32</v>
      </c>
      <c r="F128" s="257" t="s">
        <v>107</v>
      </c>
      <c r="G128" s="257"/>
      <c r="H128" s="257"/>
      <c r="I128" s="257"/>
      <c r="J128" s="257"/>
      <c r="K128" s="257"/>
      <c r="L128" s="257"/>
      <c r="M128" s="258"/>
    </row>
    <row r="129" spans="1:19" ht="15" customHeight="1" x14ac:dyDescent="0.25">
      <c r="A129" s="33" t="s">
        <v>21</v>
      </c>
      <c r="B129" s="18" t="s">
        <v>38</v>
      </c>
      <c r="C129" s="11" t="s">
        <v>8</v>
      </c>
      <c r="D129" s="81" t="s">
        <v>32</v>
      </c>
      <c r="E129" s="166" t="s">
        <v>746</v>
      </c>
      <c r="F129" s="268" t="s">
        <v>274</v>
      </c>
      <c r="G129" s="271"/>
      <c r="H129" s="271"/>
      <c r="I129" s="271"/>
      <c r="J129" s="271"/>
      <c r="K129" s="271"/>
      <c r="L129" s="271"/>
      <c r="M129" s="270"/>
    </row>
    <row r="130" spans="1:19" ht="15.75" customHeight="1" x14ac:dyDescent="0.25">
      <c r="A130" s="33" t="s">
        <v>21</v>
      </c>
      <c r="B130" s="18" t="s">
        <v>38</v>
      </c>
      <c r="C130" s="11" t="s">
        <v>29</v>
      </c>
      <c r="D130" s="81" t="s">
        <v>32</v>
      </c>
      <c r="E130" s="114" t="s">
        <v>32</v>
      </c>
      <c r="F130" s="257" t="s">
        <v>175</v>
      </c>
      <c r="G130" s="257"/>
      <c r="H130" s="257"/>
      <c r="I130" s="257"/>
      <c r="J130" s="257"/>
      <c r="K130" s="257"/>
      <c r="L130" s="257"/>
      <c r="M130" s="258"/>
    </row>
    <row r="131" spans="1:19" ht="15" customHeight="1" x14ac:dyDescent="0.25">
      <c r="A131" s="33" t="s">
        <v>21</v>
      </c>
      <c r="B131" s="18" t="s">
        <v>38</v>
      </c>
      <c r="C131" s="11" t="s">
        <v>97</v>
      </c>
      <c r="D131" s="81" t="s">
        <v>57</v>
      </c>
      <c r="E131" s="114" t="s">
        <v>32</v>
      </c>
      <c r="F131" s="256" t="s">
        <v>391</v>
      </c>
      <c r="G131" s="257"/>
      <c r="H131" s="257"/>
      <c r="I131" s="257"/>
      <c r="J131" s="257"/>
      <c r="K131" s="257"/>
      <c r="L131" s="257"/>
      <c r="M131" s="258"/>
    </row>
    <row r="132" spans="1:19" ht="15" customHeight="1" x14ac:dyDescent="0.25">
      <c r="A132" s="33" t="s">
        <v>21</v>
      </c>
      <c r="B132" s="18" t="s">
        <v>38</v>
      </c>
      <c r="C132" s="11" t="s">
        <v>2</v>
      </c>
      <c r="D132" s="89">
        <v>2.35</v>
      </c>
      <c r="E132" s="114" t="s">
        <v>32</v>
      </c>
      <c r="F132" s="256" t="s">
        <v>792</v>
      </c>
      <c r="G132" s="257"/>
      <c r="H132" s="257"/>
      <c r="I132" s="257"/>
      <c r="J132" s="257"/>
      <c r="K132" s="257"/>
      <c r="L132" s="257"/>
      <c r="M132" s="258"/>
      <c r="N132" s="2" t="s">
        <v>801</v>
      </c>
    </row>
    <row r="133" spans="1:19" ht="15" customHeight="1" thickBot="1" x14ac:dyDescent="0.3">
      <c r="A133" s="33" t="s">
        <v>21</v>
      </c>
      <c r="B133" s="17" t="s">
        <v>38</v>
      </c>
      <c r="C133" s="12" t="s">
        <v>20</v>
      </c>
      <c r="D133" s="95">
        <v>17.027999999999999</v>
      </c>
      <c r="E133" s="154" t="s">
        <v>591</v>
      </c>
      <c r="F133" s="259" t="s">
        <v>816</v>
      </c>
      <c r="G133" s="260"/>
      <c r="H133" s="260"/>
      <c r="I133" s="260"/>
      <c r="J133" s="260"/>
      <c r="K133" s="260"/>
      <c r="L133" s="260"/>
      <c r="M133" s="261"/>
      <c r="N133" s="2" t="s">
        <v>815</v>
      </c>
      <c r="O133" s="40">
        <v>15</v>
      </c>
      <c r="P133" s="129">
        <f>O133*Doplňkové_statistické_info!L12</f>
        <v>17.027999999999999</v>
      </c>
    </row>
    <row r="134" spans="1:19" ht="15" customHeight="1" x14ac:dyDescent="0.25">
      <c r="A134" s="33" t="s">
        <v>21</v>
      </c>
      <c r="B134" s="18" t="s">
        <v>49</v>
      </c>
      <c r="C134" s="14" t="s">
        <v>3</v>
      </c>
      <c r="D134" s="85" t="s">
        <v>57</v>
      </c>
      <c r="E134" s="115" t="s">
        <v>513</v>
      </c>
      <c r="F134" s="253" t="s">
        <v>552</v>
      </c>
      <c r="G134" s="254"/>
      <c r="H134" s="254"/>
      <c r="I134" s="254"/>
      <c r="J134" s="254"/>
      <c r="K134" s="254"/>
      <c r="L134" s="254"/>
      <c r="M134" s="255"/>
    </row>
    <row r="135" spans="1:19" ht="15" customHeight="1" x14ac:dyDescent="0.25">
      <c r="A135" s="33" t="s">
        <v>21</v>
      </c>
      <c r="B135" s="18" t="s">
        <v>49</v>
      </c>
      <c r="C135" s="11" t="s">
        <v>6</v>
      </c>
      <c r="D135" s="81" t="s">
        <v>57</v>
      </c>
      <c r="E135" s="114" t="s">
        <v>502</v>
      </c>
      <c r="F135" s="256" t="s">
        <v>491</v>
      </c>
      <c r="G135" s="257"/>
      <c r="H135" s="257"/>
      <c r="I135" s="257"/>
      <c r="J135" s="257"/>
      <c r="K135" s="257"/>
      <c r="L135" s="257"/>
      <c r="M135" s="258"/>
    </row>
    <row r="136" spans="1:19" ht="15.75" customHeight="1" x14ac:dyDescent="0.25">
      <c r="A136" s="33" t="s">
        <v>21</v>
      </c>
      <c r="B136" s="18" t="s">
        <v>49</v>
      </c>
      <c r="C136" s="11" t="s">
        <v>23</v>
      </c>
      <c r="D136" s="89">
        <v>10.199999999999999</v>
      </c>
      <c r="E136" s="114" t="s">
        <v>449</v>
      </c>
      <c r="F136" s="262" t="s">
        <v>171</v>
      </c>
      <c r="G136" s="263"/>
      <c r="H136" s="263"/>
      <c r="I136" s="263"/>
      <c r="J136" s="263"/>
      <c r="K136" s="263"/>
      <c r="L136" s="263"/>
      <c r="M136" s="264"/>
    </row>
    <row r="137" spans="1:19" ht="15.75" customHeight="1" x14ac:dyDescent="0.25">
      <c r="A137" s="33" t="s">
        <v>21</v>
      </c>
      <c r="B137" s="18" t="s">
        <v>49</v>
      </c>
      <c r="C137" s="11" t="s">
        <v>7</v>
      </c>
      <c r="D137" s="81">
        <v>2.2999999999999998</v>
      </c>
      <c r="E137" s="114" t="s">
        <v>674</v>
      </c>
      <c r="F137" s="256" t="s">
        <v>721</v>
      </c>
      <c r="G137" s="257"/>
      <c r="H137" s="257"/>
      <c r="I137" s="257"/>
      <c r="J137" s="257"/>
      <c r="K137" s="257"/>
      <c r="L137" s="257"/>
      <c r="M137" s="258"/>
    </row>
    <row r="138" spans="1:19" s="2" customFormat="1" ht="15.75" customHeight="1" x14ac:dyDescent="0.25">
      <c r="A138" s="33" t="s">
        <v>21</v>
      </c>
      <c r="B138" s="18" t="s">
        <v>49</v>
      </c>
      <c r="C138" s="11" t="s">
        <v>17</v>
      </c>
      <c r="D138" s="81" t="s">
        <v>57</v>
      </c>
      <c r="E138" s="114" t="s">
        <v>32</v>
      </c>
      <c r="F138" s="256" t="s">
        <v>128</v>
      </c>
      <c r="G138" s="257"/>
      <c r="H138" s="257"/>
      <c r="I138" s="257"/>
      <c r="J138" s="257"/>
      <c r="K138" s="257"/>
      <c r="L138" s="257"/>
      <c r="M138" s="258"/>
      <c r="S138"/>
    </row>
    <row r="139" spans="1:19" ht="15" customHeight="1" x14ac:dyDescent="0.25">
      <c r="A139" s="33" t="s">
        <v>21</v>
      </c>
      <c r="B139" s="18" t="s">
        <v>49</v>
      </c>
      <c r="C139" s="11" t="s">
        <v>5</v>
      </c>
      <c r="D139" s="83">
        <v>1.9819272000000001</v>
      </c>
      <c r="E139" s="114" t="s">
        <v>533</v>
      </c>
      <c r="F139" s="256" t="s">
        <v>645</v>
      </c>
      <c r="G139" s="257"/>
      <c r="H139" s="257"/>
      <c r="I139" s="257"/>
      <c r="J139" s="257"/>
      <c r="K139" s="257"/>
      <c r="L139" s="257"/>
      <c r="M139" s="258"/>
      <c r="N139" s="2" t="s">
        <v>646</v>
      </c>
      <c r="O139" s="2">
        <v>14.8</v>
      </c>
      <c r="P139" s="2">
        <f>O139*Doplňkové_statistické_info!L11</f>
        <v>1.9819272000000001</v>
      </c>
      <c r="S139" s="2"/>
    </row>
    <row r="140" spans="1:19" ht="15" customHeight="1" x14ac:dyDescent="0.25">
      <c r="A140" s="33" t="s">
        <v>21</v>
      </c>
      <c r="B140" s="18" t="s">
        <v>49</v>
      </c>
      <c r="C140" s="11" t="s">
        <v>22</v>
      </c>
      <c r="D140" s="81" t="s">
        <v>57</v>
      </c>
      <c r="E140" s="114" t="s">
        <v>32</v>
      </c>
      <c r="F140" s="256" t="s">
        <v>541</v>
      </c>
      <c r="G140" s="257"/>
      <c r="H140" s="257"/>
      <c r="I140" s="257"/>
      <c r="J140" s="257"/>
      <c r="K140" s="257"/>
      <c r="L140" s="257"/>
      <c r="M140" s="258"/>
      <c r="S140" s="2"/>
    </row>
    <row r="141" spans="1:19" ht="15" customHeight="1" x14ac:dyDescent="0.25">
      <c r="A141" s="33" t="s">
        <v>21</v>
      </c>
      <c r="B141" s="18" t="s">
        <v>49</v>
      </c>
      <c r="C141" s="11" t="s">
        <v>24</v>
      </c>
      <c r="D141" s="81" t="s">
        <v>57</v>
      </c>
      <c r="E141" s="114" t="s">
        <v>32</v>
      </c>
      <c r="F141" s="256" t="s">
        <v>743</v>
      </c>
      <c r="G141" s="257"/>
      <c r="H141" s="257"/>
      <c r="I141" s="257"/>
      <c r="J141" s="257"/>
      <c r="K141" s="257"/>
      <c r="L141" s="257"/>
      <c r="M141" s="258"/>
      <c r="S141" s="2"/>
    </row>
    <row r="142" spans="1:19" ht="15" customHeight="1" thickBot="1" x14ac:dyDescent="0.3">
      <c r="A142" s="33" t="s">
        <v>21</v>
      </c>
      <c r="B142" s="18" t="s">
        <v>49</v>
      </c>
      <c r="C142" s="12" t="s">
        <v>12</v>
      </c>
      <c r="D142" s="96">
        <v>0.1</v>
      </c>
      <c r="E142" s="154" t="s">
        <v>32</v>
      </c>
      <c r="F142" s="259" t="s">
        <v>244</v>
      </c>
      <c r="G142" s="260"/>
      <c r="H142" s="260"/>
      <c r="I142" s="260"/>
      <c r="J142" s="260"/>
      <c r="K142" s="260"/>
      <c r="L142" s="260"/>
      <c r="M142" s="261"/>
    </row>
    <row r="143" spans="1:19" ht="15" customHeight="1" x14ac:dyDescent="0.25">
      <c r="A143" s="33" t="s">
        <v>21</v>
      </c>
      <c r="B143" s="37" t="s">
        <v>68</v>
      </c>
      <c r="C143" s="14" t="s">
        <v>22</v>
      </c>
      <c r="D143" s="97">
        <v>50</v>
      </c>
      <c r="E143" s="115" t="s">
        <v>533</v>
      </c>
      <c r="F143" s="253" t="s">
        <v>532</v>
      </c>
      <c r="G143" s="254"/>
      <c r="H143" s="254"/>
      <c r="I143" s="254"/>
      <c r="J143" s="254"/>
      <c r="K143" s="254"/>
      <c r="L143" s="254"/>
      <c r="M143" s="255"/>
    </row>
    <row r="144" spans="1:19" ht="15" customHeight="1" x14ac:dyDescent="0.25">
      <c r="A144" s="33" t="s">
        <v>21</v>
      </c>
      <c r="B144" s="18" t="s">
        <v>68</v>
      </c>
      <c r="C144" s="11" t="s">
        <v>5</v>
      </c>
      <c r="D144" s="81">
        <v>8.7449999999999992</v>
      </c>
      <c r="E144" s="114" t="s">
        <v>643</v>
      </c>
      <c r="F144" s="256" t="s">
        <v>644</v>
      </c>
      <c r="G144" s="257"/>
      <c r="H144" s="257"/>
      <c r="I144" s="257"/>
      <c r="J144" s="257"/>
      <c r="K144" s="257"/>
      <c r="L144" s="257"/>
      <c r="M144" s="258"/>
      <c r="N144" s="2" t="s">
        <v>326</v>
      </c>
      <c r="O144" s="2">
        <v>65.3</v>
      </c>
      <c r="P144" s="2">
        <f>O144*Doplňkové_statistické_info!L11</f>
        <v>8.7445842000000003</v>
      </c>
    </row>
    <row r="145" spans="1:19" s="2" customFormat="1" ht="15" customHeight="1" x14ac:dyDescent="0.25">
      <c r="A145" s="33" t="s">
        <v>21</v>
      </c>
      <c r="B145" s="18" t="s">
        <v>68</v>
      </c>
      <c r="C145" s="11" t="s">
        <v>4</v>
      </c>
      <c r="D145" s="89">
        <v>15</v>
      </c>
      <c r="E145" s="114" t="s">
        <v>32</v>
      </c>
      <c r="F145" s="256" t="s">
        <v>863</v>
      </c>
      <c r="G145" s="257"/>
      <c r="H145" s="257"/>
      <c r="I145" s="257"/>
      <c r="J145" s="257"/>
      <c r="K145" s="257"/>
      <c r="L145" s="257"/>
      <c r="M145" s="258"/>
    </row>
    <row r="146" spans="1:19" ht="15" customHeight="1" x14ac:dyDescent="0.25">
      <c r="A146" s="33" t="s">
        <v>21</v>
      </c>
      <c r="B146" s="18" t="s">
        <v>68</v>
      </c>
      <c r="C146" s="11" t="s">
        <v>6</v>
      </c>
      <c r="D146" s="89">
        <v>4.5999999999999996</v>
      </c>
      <c r="E146" s="114" t="s">
        <v>502</v>
      </c>
      <c r="F146" s="256" t="s">
        <v>85</v>
      </c>
      <c r="G146" s="257"/>
      <c r="H146" s="257"/>
      <c r="I146" s="257"/>
      <c r="J146" s="257"/>
      <c r="K146" s="257"/>
      <c r="L146" s="257"/>
      <c r="M146" s="258"/>
    </row>
    <row r="147" spans="1:19" ht="15" customHeight="1" x14ac:dyDescent="0.25">
      <c r="A147" s="33" t="s">
        <v>21</v>
      </c>
      <c r="B147" s="18" t="s">
        <v>68</v>
      </c>
      <c r="C147" s="11" t="s">
        <v>8</v>
      </c>
      <c r="D147" s="98" t="s">
        <v>32</v>
      </c>
      <c r="E147" s="117" t="s">
        <v>32</v>
      </c>
      <c r="F147" s="291" t="s">
        <v>355</v>
      </c>
      <c r="G147" s="292"/>
      <c r="H147" s="292"/>
      <c r="I147" s="292"/>
      <c r="J147" s="292"/>
      <c r="K147" s="292"/>
      <c r="L147" s="292"/>
      <c r="M147" s="293"/>
    </row>
    <row r="148" spans="1:19" s="2" customFormat="1" ht="15" customHeight="1" x14ac:dyDescent="0.25">
      <c r="A148" s="33" t="s">
        <v>21</v>
      </c>
      <c r="B148" s="18" t="s">
        <v>68</v>
      </c>
      <c r="C148" s="11" t="s">
        <v>9</v>
      </c>
      <c r="D148" s="86">
        <v>0.35</v>
      </c>
      <c r="E148" s="164" t="s">
        <v>32</v>
      </c>
      <c r="F148" s="256" t="s">
        <v>769</v>
      </c>
      <c r="G148" s="257"/>
      <c r="H148" s="257"/>
      <c r="I148" s="257"/>
      <c r="J148" s="257"/>
      <c r="K148" s="257"/>
      <c r="L148" s="257"/>
      <c r="M148" s="258"/>
    </row>
    <row r="149" spans="1:19" ht="15" customHeight="1" x14ac:dyDescent="0.25">
      <c r="A149" s="33" t="s">
        <v>21</v>
      </c>
      <c r="B149" s="18" t="s">
        <v>68</v>
      </c>
      <c r="C149" s="11" t="s">
        <v>12</v>
      </c>
      <c r="D149" s="81">
        <v>0.55000000000000004</v>
      </c>
      <c r="E149" s="114" t="s">
        <v>32</v>
      </c>
      <c r="F149" s="256" t="s">
        <v>478</v>
      </c>
      <c r="G149" s="257"/>
      <c r="H149" s="257"/>
      <c r="I149" s="257"/>
      <c r="J149" s="257"/>
      <c r="K149" s="257"/>
      <c r="L149" s="257"/>
      <c r="M149" s="258"/>
    </row>
    <row r="150" spans="1:19" s="2" customFormat="1" ht="15" customHeight="1" x14ac:dyDescent="0.25">
      <c r="A150" s="33" t="s">
        <v>21</v>
      </c>
      <c r="B150" s="18" t="s">
        <v>68</v>
      </c>
      <c r="C150" s="11" t="s">
        <v>3</v>
      </c>
      <c r="D150" s="81" t="s">
        <v>57</v>
      </c>
      <c r="E150" s="114" t="s">
        <v>32</v>
      </c>
      <c r="F150" s="268" t="s">
        <v>276</v>
      </c>
      <c r="G150" s="271"/>
      <c r="H150" s="271"/>
      <c r="I150" s="271"/>
      <c r="J150" s="271"/>
      <c r="K150" s="271"/>
      <c r="L150" s="271"/>
      <c r="M150" s="270"/>
      <c r="S150"/>
    </row>
    <row r="151" spans="1:19" ht="15" customHeight="1" x14ac:dyDescent="0.25">
      <c r="A151" s="33" t="s">
        <v>21</v>
      </c>
      <c r="B151" s="18" t="s">
        <v>68</v>
      </c>
      <c r="C151" s="11" t="s">
        <v>17</v>
      </c>
      <c r="D151" s="81" t="s">
        <v>57</v>
      </c>
      <c r="E151" s="114" t="s">
        <v>32</v>
      </c>
      <c r="F151" s="268" t="s">
        <v>292</v>
      </c>
      <c r="G151" s="271"/>
      <c r="H151" s="271"/>
      <c r="I151" s="271"/>
      <c r="J151" s="271"/>
      <c r="K151" s="271"/>
      <c r="L151" s="271"/>
      <c r="M151" s="270"/>
      <c r="S151" s="2"/>
    </row>
    <row r="152" spans="1:19" ht="15" customHeight="1" x14ac:dyDescent="0.25">
      <c r="A152" s="33" t="s">
        <v>21</v>
      </c>
      <c r="B152" s="18" t="s">
        <v>68</v>
      </c>
      <c r="C152" s="11" t="s">
        <v>23</v>
      </c>
      <c r="D152" s="89">
        <v>3.4</v>
      </c>
      <c r="E152" s="114" t="s">
        <v>32</v>
      </c>
      <c r="F152" s="256" t="s">
        <v>254</v>
      </c>
      <c r="G152" s="257"/>
      <c r="H152" s="257"/>
      <c r="I152" s="257"/>
      <c r="J152" s="257"/>
      <c r="K152" s="257"/>
      <c r="L152" s="257"/>
      <c r="M152" s="258"/>
    </row>
    <row r="153" spans="1:19" ht="15.75" customHeight="1" x14ac:dyDescent="0.25">
      <c r="A153" s="33" t="s">
        <v>21</v>
      </c>
      <c r="B153" s="18" t="s">
        <v>68</v>
      </c>
      <c r="C153" s="11" t="s">
        <v>16</v>
      </c>
      <c r="D153" s="89">
        <v>2.7</v>
      </c>
      <c r="E153" s="116" t="s">
        <v>32</v>
      </c>
      <c r="F153" s="297" t="s">
        <v>740</v>
      </c>
      <c r="G153" s="298"/>
      <c r="H153" s="298"/>
      <c r="I153" s="298"/>
      <c r="J153" s="298"/>
      <c r="K153" s="298"/>
      <c r="L153" s="298"/>
      <c r="M153" s="299"/>
      <c r="N153" s="2" t="s">
        <v>741</v>
      </c>
    </row>
    <row r="154" spans="1:19" ht="15" customHeight="1" x14ac:dyDescent="0.25">
      <c r="A154" s="33" t="s">
        <v>21</v>
      </c>
      <c r="B154" s="18" t="s">
        <v>68</v>
      </c>
      <c r="C154" s="11" t="s">
        <v>28</v>
      </c>
      <c r="D154" s="134">
        <v>2.22282</v>
      </c>
      <c r="E154" s="117" t="s">
        <v>32</v>
      </c>
      <c r="F154" s="256" t="s">
        <v>833</v>
      </c>
      <c r="G154" s="257"/>
      <c r="H154" s="257"/>
      <c r="I154" s="257"/>
      <c r="J154" s="257"/>
      <c r="K154" s="257"/>
      <c r="L154" s="257"/>
      <c r="M154" s="258"/>
      <c r="N154" s="2" t="s">
        <v>284</v>
      </c>
      <c r="O154" s="143">
        <v>795</v>
      </c>
      <c r="P154" s="2">
        <f>O154*Doplňkové_statistické_info!L14</f>
        <v>2.22282</v>
      </c>
      <c r="Q154" s="143"/>
    </row>
    <row r="155" spans="1:19" ht="15" customHeight="1" x14ac:dyDescent="0.25">
      <c r="A155" s="33" t="s">
        <v>21</v>
      </c>
      <c r="B155" s="18" t="s">
        <v>68</v>
      </c>
      <c r="C155" s="11" t="s">
        <v>18</v>
      </c>
      <c r="D155" s="98">
        <v>0.16800000000000001</v>
      </c>
      <c r="E155" s="117" t="s">
        <v>32</v>
      </c>
      <c r="F155" s="256" t="s">
        <v>476</v>
      </c>
      <c r="G155" s="257"/>
      <c r="H155" s="257"/>
      <c r="I155" s="257"/>
      <c r="J155" s="257"/>
      <c r="K155" s="257"/>
      <c r="L155" s="257"/>
      <c r="M155" s="258"/>
      <c r="N155" s="2" t="s">
        <v>477</v>
      </c>
    </row>
    <row r="156" spans="1:19" ht="15" customHeight="1" x14ac:dyDescent="0.25">
      <c r="A156" s="33" t="s">
        <v>21</v>
      </c>
      <c r="B156" s="18" t="s">
        <v>68</v>
      </c>
      <c r="C156" s="11" t="s">
        <v>11</v>
      </c>
      <c r="D156" s="98" t="s">
        <v>57</v>
      </c>
      <c r="E156" s="117" t="s">
        <v>32</v>
      </c>
      <c r="F156" s="256" t="s">
        <v>220</v>
      </c>
      <c r="G156" s="257"/>
      <c r="H156" s="257"/>
      <c r="I156" s="257"/>
      <c r="J156" s="257"/>
      <c r="K156" s="257"/>
      <c r="L156" s="257"/>
      <c r="M156" s="258"/>
    </row>
    <row r="157" spans="1:19" ht="15" customHeight="1" x14ac:dyDescent="0.25">
      <c r="A157" s="33" t="s">
        <v>21</v>
      </c>
      <c r="B157" s="18" t="s">
        <v>68</v>
      </c>
      <c r="C157" s="11" t="s">
        <v>1</v>
      </c>
      <c r="D157" s="98" t="s">
        <v>57</v>
      </c>
      <c r="E157" s="117" t="s">
        <v>513</v>
      </c>
      <c r="F157" s="256" t="s">
        <v>627</v>
      </c>
      <c r="G157" s="257"/>
      <c r="H157" s="257"/>
      <c r="I157" s="257"/>
      <c r="J157" s="257"/>
      <c r="K157" s="257"/>
      <c r="L157" s="257"/>
      <c r="M157" s="258"/>
    </row>
    <row r="158" spans="1:19" ht="15" customHeight="1" x14ac:dyDescent="0.25">
      <c r="A158" s="33" t="s">
        <v>21</v>
      </c>
      <c r="B158" s="18" t="s">
        <v>68</v>
      </c>
      <c r="C158" s="11" t="s">
        <v>26</v>
      </c>
      <c r="D158" s="98">
        <v>7.5999999999999998E-2</v>
      </c>
      <c r="E158" s="117" t="s">
        <v>32</v>
      </c>
      <c r="F158" s="256" t="s">
        <v>683</v>
      </c>
      <c r="G158" s="257"/>
      <c r="H158" s="257"/>
      <c r="I158" s="257"/>
      <c r="J158" s="257"/>
      <c r="K158" s="257"/>
      <c r="L158" s="257"/>
      <c r="M158" s="258"/>
    </row>
    <row r="159" spans="1:19" ht="15" customHeight="1" x14ac:dyDescent="0.25">
      <c r="A159" s="33" t="s">
        <v>21</v>
      </c>
      <c r="B159" s="18" t="s">
        <v>68</v>
      </c>
      <c r="C159" s="11" t="s">
        <v>7</v>
      </c>
      <c r="D159" s="99">
        <v>6.2</v>
      </c>
      <c r="E159" s="117" t="s">
        <v>32</v>
      </c>
      <c r="F159" s="256" t="s">
        <v>701</v>
      </c>
      <c r="G159" s="257"/>
      <c r="H159" s="257"/>
      <c r="I159" s="257"/>
      <c r="J159" s="257"/>
      <c r="K159" s="257"/>
      <c r="L159" s="257"/>
      <c r="M159" s="258"/>
    </row>
    <row r="160" spans="1:19" ht="15" customHeight="1" x14ac:dyDescent="0.25">
      <c r="A160" s="33" t="s">
        <v>21</v>
      </c>
      <c r="B160" s="18" t="s">
        <v>68</v>
      </c>
      <c r="C160" s="11" t="s">
        <v>97</v>
      </c>
      <c r="D160" s="99">
        <v>0.1</v>
      </c>
      <c r="E160" s="117" t="s">
        <v>32</v>
      </c>
      <c r="F160" s="256" t="s">
        <v>763</v>
      </c>
      <c r="G160" s="257"/>
      <c r="H160" s="257"/>
      <c r="I160" s="257"/>
      <c r="J160" s="257"/>
      <c r="K160" s="257"/>
      <c r="L160" s="257"/>
      <c r="M160" s="258"/>
    </row>
    <row r="161" spans="1:16" s="2" customFormat="1" ht="15" customHeight="1" x14ac:dyDescent="0.25">
      <c r="A161" s="33" t="s">
        <v>21</v>
      </c>
      <c r="B161" s="18" t="s">
        <v>68</v>
      </c>
      <c r="C161" s="11" t="s">
        <v>131</v>
      </c>
      <c r="D161" s="98">
        <v>0.1</v>
      </c>
      <c r="E161" s="117" t="s">
        <v>32</v>
      </c>
      <c r="F161" s="256" t="s">
        <v>766</v>
      </c>
      <c r="G161" s="257"/>
      <c r="H161" s="257"/>
      <c r="I161" s="257"/>
      <c r="J161" s="257"/>
      <c r="K161" s="257"/>
      <c r="L161" s="257"/>
      <c r="M161" s="258"/>
    </row>
    <row r="162" spans="1:16" s="2" customFormat="1" ht="15" customHeight="1" x14ac:dyDescent="0.25">
      <c r="A162" s="33" t="s">
        <v>21</v>
      </c>
      <c r="B162" s="18" t="s">
        <v>68</v>
      </c>
      <c r="C162" s="11" t="s">
        <v>13</v>
      </c>
      <c r="D162" s="140">
        <v>3.5848800000000001</v>
      </c>
      <c r="E162" s="117" t="s">
        <v>32</v>
      </c>
      <c r="F162" s="272" t="s">
        <v>811</v>
      </c>
      <c r="G162" s="273"/>
      <c r="H162" s="273"/>
      <c r="I162" s="273"/>
      <c r="J162" s="273"/>
      <c r="K162" s="273"/>
      <c r="L162" s="273"/>
      <c r="M162" s="274"/>
      <c r="N162" s="2" t="s">
        <v>812</v>
      </c>
      <c r="O162" s="2">
        <v>39</v>
      </c>
      <c r="P162" s="10">
        <f>O162*Doplňkové_statistické_info!L10</f>
        <v>3.5848800000000001</v>
      </c>
    </row>
    <row r="163" spans="1:16" ht="15.75" customHeight="1" thickBot="1" x14ac:dyDescent="0.3">
      <c r="A163" s="33" t="s">
        <v>21</v>
      </c>
      <c r="B163" s="17" t="s">
        <v>68</v>
      </c>
      <c r="C163" s="12" t="s">
        <v>20</v>
      </c>
      <c r="D163" s="137">
        <v>17.027999999999999</v>
      </c>
      <c r="E163" s="167" t="s">
        <v>32</v>
      </c>
      <c r="F163" s="373" t="s">
        <v>411</v>
      </c>
      <c r="G163" s="374"/>
      <c r="H163" s="374"/>
      <c r="I163" s="374"/>
      <c r="J163" s="374"/>
      <c r="K163" s="374"/>
      <c r="L163" s="374"/>
      <c r="M163" s="375"/>
      <c r="N163" s="2" t="s">
        <v>829</v>
      </c>
      <c r="O163" s="40">
        <v>15</v>
      </c>
      <c r="P163" s="129">
        <f>O163*Doplňkové_statistické_info!L12</f>
        <v>17.027999999999999</v>
      </c>
    </row>
    <row r="164" spans="1:16" ht="15" customHeight="1" x14ac:dyDescent="0.25">
      <c r="A164" s="33" t="s">
        <v>21</v>
      </c>
      <c r="B164" s="68" t="s">
        <v>88</v>
      </c>
      <c r="C164" s="14" t="s">
        <v>7</v>
      </c>
      <c r="D164" s="86">
        <v>0.9</v>
      </c>
      <c r="E164" s="114" t="s">
        <v>700</v>
      </c>
      <c r="F164" s="256" t="s">
        <v>722</v>
      </c>
      <c r="G164" s="257"/>
      <c r="H164" s="257"/>
      <c r="I164" s="257"/>
      <c r="J164" s="257"/>
      <c r="K164" s="257"/>
      <c r="L164" s="257"/>
      <c r="M164" s="258"/>
    </row>
    <row r="165" spans="1:16" ht="15" customHeight="1" x14ac:dyDescent="0.25">
      <c r="A165" s="33" t="s">
        <v>21</v>
      </c>
      <c r="B165" s="68" t="s">
        <v>88</v>
      </c>
      <c r="C165" s="11" t="s">
        <v>23</v>
      </c>
      <c r="D165" s="86" t="s">
        <v>57</v>
      </c>
      <c r="E165" s="114" t="s">
        <v>513</v>
      </c>
      <c r="F165" s="256" t="s">
        <v>458</v>
      </c>
      <c r="G165" s="257"/>
      <c r="H165" s="257"/>
      <c r="I165" s="257"/>
      <c r="J165" s="257"/>
      <c r="K165" s="257"/>
      <c r="L165" s="257"/>
      <c r="M165" s="258"/>
    </row>
    <row r="166" spans="1:16" ht="15" customHeight="1" x14ac:dyDescent="0.25">
      <c r="A166" s="33" t="s">
        <v>21</v>
      </c>
      <c r="B166" s="68" t="s">
        <v>88</v>
      </c>
      <c r="C166" s="11" t="s">
        <v>14</v>
      </c>
      <c r="D166" s="100">
        <v>1.7600000000000001E-2</v>
      </c>
      <c r="E166" s="114" t="s">
        <v>513</v>
      </c>
      <c r="F166" s="256" t="s">
        <v>563</v>
      </c>
      <c r="G166" s="257"/>
      <c r="H166" s="257"/>
      <c r="I166" s="257"/>
      <c r="J166" s="257"/>
      <c r="K166" s="257"/>
      <c r="L166" s="257"/>
      <c r="M166" s="258"/>
    </row>
    <row r="167" spans="1:16" ht="15" customHeight="1" x14ac:dyDescent="0.25">
      <c r="A167" s="33" t="s">
        <v>21</v>
      </c>
      <c r="B167" s="68" t="s">
        <v>88</v>
      </c>
      <c r="C167" s="11" t="s">
        <v>1</v>
      </c>
      <c r="D167" s="100">
        <v>0.23100000000000001</v>
      </c>
      <c r="E167" s="114" t="s">
        <v>32</v>
      </c>
      <c r="F167" s="256" t="s">
        <v>611</v>
      </c>
      <c r="G167" s="257"/>
      <c r="H167" s="257"/>
      <c r="I167" s="257"/>
      <c r="J167" s="257"/>
      <c r="K167" s="257"/>
      <c r="L167" s="257"/>
      <c r="M167" s="258"/>
      <c r="N167" s="2" t="s">
        <v>612</v>
      </c>
    </row>
    <row r="168" spans="1:16" ht="15" customHeight="1" thickBot="1" x14ac:dyDescent="0.3">
      <c r="A168" s="33" t="s">
        <v>21</v>
      </c>
      <c r="B168" s="68" t="s">
        <v>88</v>
      </c>
      <c r="C168" s="11" t="s">
        <v>18</v>
      </c>
      <c r="D168" s="81">
        <v>3.0599999999999999E-2</v>
      </c>
      <c r="E168" s="114" t="s">
        <v>32</v>
      </c>
      <c r="F168" s="256" t="s">
        <v>468</v>
      </c>
      <c r="G168" s="257"/>
      <c r="H168" s="257"/>
      <c r="I168" s="257"/>
      <c r="J168" s="257"/>
      <c r="K168" s="257"/>
      <c r="L168" s="257"/>
      <c r="M168" s="258"/>
    </row>
    <row r="169" spans="1:16" ht="15" customHeight="1" x14ac:dyDescent="0.25">
      <c r="A169" s="33" t="s">
        <v>21</v>
      </c>
      <c r="B169" s="69" t="s">
        <v>178</v>
      </c>
      <c r="C169" s="14" t="s">
        <v>22</v>
      </c>
      <c r="D169" s="97">
        <v>141</v>
      </c>
      <c r="E169" s="115" t="s">
        <v>32</v>
      </c>
      <c r="F169" s="253" t="s">
        <v>530</v>
      </c>
      <c r="G169" s="254"/>
      <c r="H169" s="254"/>
      <c r="I169" s="254"/>
      <c r="J169" s="254"/>
      <c r="K169" s="254"/>
      <c r="L169" s="254"/>
      <c r="M169" s="255"/>
    </row>
    <row r="170" spans="1:16" ht="15.75" customHeight="1" x14ac:dyDescent="0.25">
      <c r="A170" s="33" t="s">
        <v>21</v>
      </c>
      <c r="B170" s="68" t="s">
        <v>178</v>
      </c>
      <c r="C170" s="11" t="s">
        <v>17</v>
      </c>
      <c r="D170" s="81" t="s">
        <v>57</v>
      </c>
      <c r="E170" s="114" t="s">
        <v>32</v>
      </c>
      <c r="F170" s="268" t="s">
        <v>278</v>
      </c>
      <c r="G170" s="269"/>
      <c r="H170" s="269"/>
      <c r="I170" s="269"/>
      <c r="J170" s="269"/>
      <c r="K170" s="269"/>
      <c r="L170" s="269"/>
      <c r="M170" s="270"/>
    </row>
    <row r="171" spans="1:16" s="2" customFormat="1" ht="15" customHeight="1" x14ac:dyDescent="0.25">
      <c r="A171" s="33" t="s">
        <v>21</v>
      </c>
      <c r="B171" s="133" t="s">
        <v>178</v>
      </c>
      <c r="C171" s="11" t="s">
        <v>131</v>
      </c>
      <c r="D171" s="98" t="s">
        <v>32</v>
      </c>
      <c r="E171" s="116" t="s">
        <v>451</v>
      </c>
      <c r="F171" s="272" t="s">
        <v>764</v>
      </c>
      <c r="G171" s="273"/>
      <c r="H171" s="273"/>
      <c r="I171" s="273"/>
      <c r="J171" s="273"/>
      <c r="K171" s="273"/>
      <c r="L171" s="273"/>
      <c r="M171" s="274"/>
    </row>
    <row r="172" spans="1:16" ht="15" customHeight="1" x14ac:dyDescent="0.25">
      <c r="A172" s="33" t="s">
        <v>21</v>
      </c>
      <c r="B172" s="68" t="s">
        <v>178</v>
      </c>
      <c r="C172" s="11" t="s">
        <v>14</v>
      </c>
      <c r="D172" s="101">
        <v>3.0999999999999999E-3</v>
      </c>
      <c r="E172" s="117" t="s">
        <v>32</v>
      </c>
      <c r="F172" s="272" t="s">
        <v>562</v>
      </c>
      <c r="G172" s="275"/>
      <c r="H172" s="275"/>
      <c r="I172" s="275"/>
      <c r="J172" s="275"/>
      <c r="K172" s="275"/>
      <c r="L172" s="275"/>
      <c r="M172" s="274"/>
    </row>
    <row r="173" spans="1:16" ht="15" customHeight="1" x14ac:dyDescent="0.25">
      <c r="A173" s="33" t="s">
        <v>21</v>
      </c>
      <c r="B173" s="68" t="s">
        <v>178</v>
      </c>
      <c r="C173" s="11" t="s">
        <v>5</v>
      </c>
      <c r="D173" s="101">
        <v>0.3080022</v>
      </c>
      <c r="E173" s="117" t="s">
        <v>32</v>
      </c>
      <c r="F173" s="272" t="s">
        <v>668</v>
      </c>
      <c r="G173" s="275"/>
      <c r="H173" s="275"/>
      <c r="I173" s="275"/>
      <c r="J173" s="275"/>
      <c r="K173" s="275"/>
      <c r="L173" s="275"/>
      <c r="M173" s="274"/>
      <c r="N173" s="2" t="s">
        <v>868</v>
      </c>
      <c r="O173" s="2">
        <v>2.2999999999999998</v>
      </c>
      <c r="P173" s="2">
        <f>O173*Doplňkové_statistické_info!L11</f>
        <v>0.3080022</v>
      </c>
    </row>
    <row r="174" spans="1:16" ht="15" customHeight="1" x14ac:dyDescent="0.25">
      <c r="A174" s="33" t="s">
        <v>21</v>
      </c>
      <c r="B174" s="68" t="s">
        <v>178</v>
      </c>
      <c r="C174" s="11" t="s">
        <v>7</v>
      </c>
      <c r="D174" s="101" t="s">
        <v>32</v>
      </c>
      <c r="E174" s="117" t="s">
        <v>32</v>
      </c>
      <c r="F174" s="272" t="s">
        <v>725</v>
      </c>
      <c r="G174" s="275"/>
      <c r="H174" s="275"/>
      <c r="I174" s="275"/>
      <c r="J174" s="275"/>
      <c r="K174" s="275"/>
      <c r="L174" s="275"/>
      <c r="M174" s="274"/>
    </row>
    <row r="175" spans="1:16" s="2" customFormat="1" ht="15" customHeight="1" x14ac:dyDescent="0.25">
      <c r="A175" s="33" t="s">
        <v>21</v>
      </c>
      <c r="B175" s="133" t="s">
        <v>178</v>
      </c>
      <c r="C175" s="11" t="s">
        <v>9</v>
      </c>
      <c r="D175" s="101" t="s">
        <v>32</v>
      </c>
      <c r="E175" s="155" t="s">
        <v>32</v>
      </c>
      <c r="F175" s="272" t="s">
        <v>773</v>
      </c>
      <c r="G175" s="275"/>
      <c r="H175" s="275"/>
      <c r="I175" s="275"/>
      <c r="J175" s="275"/>
      <c r="K175" s="275"/>
      <c r="L175" s="275"/>
      <c r="M175" s="274"/>
    </row>
    <row r="176" spans="1:16" ht="15" customHeight="1" x14ac:dyDescent="0.25">
      <c r="A176" s="33" t="s">
        <v>21</v>
      </c>
      <c r="B176" s="125" t="s">
        <v>178</v>
      </c>
      <c r="C176" s="11" t="s">
        <v>2</v>
      </c>
      <c r="D176" s="101" t="s">
        <v>57</v>
      </c>
      <c r="E176" s="155" t="s">
        <v>32</v>
      </c>
      <c r="F176" s="256" t="s">
        <v>799</v>
      </c>
      <c r="G176" s="257"/>
      <c r="H176" s="257"/>
      <c r="I176" s="257"/>
      <c r="J176" s="257"/>
      <c r="K176" s="257"/>
      <c r="L176" s="257"/>
      <c r="M176" s="258"/>
    </row>
    <row r="177" spans="1:17" ht="15" customHeight="1" thickBot="1" x14ac:dyDescent="0.3">
      <c r="A177" s="35" t="s">
        <v>21</v>
      </c>
      <c r="B177" s="70" t="s">
        <v>178</v>
      </c>
      <c r="C177" s="12" t="s">
        <v>29</v>
      </c>
      <c r="D177" s="81" t="s">
        <v>57</v>
      </c>
      <c r="E177" s="114" t="s">
        <v>451</v>
      </c>
      <c r="F177" s="259" t="s">
        <v>804</v>
      </c>
      <c r="G177" s="260"/>
      <c r="H177" s="260"/>
      <c r="I177" s="260"/>
      <c r="J177" s="260"/>
      <c r="K177" s="260"/>
      <c r="L177" s="260"/>
      <c r="M177" s="261"/>
    </row>
    <row r="178" spans="1:17" ht="15" customHeight="1" x14ac:dyDescent="0.25">
      <c r="A178" s="38" t="s">
        <v>190</v>
      </c>
      <c r="B178" s="37" t="s">
        <v>39</v>
      </c>
      <c r="C178" s="71" t="s">
        <v>1</v>
      </c>
      <c r="D178" s="79" t="s">
        <v>57</v>
      </c>
      <c r="E178" s="163" t="s">
        <v>451</v>
      </c>
      <c r="F178" s="301" t="s">
        <v>607</v>
      </c>
      <c r="G178" s="302"/>
      <c r="H178" s="302"/>
      <c r="I178" s="302"/>
      <c r="J178" s="302"/>
      <c r="K178" s="302"/>
      <c r="L178" s="302"/>
      <c r="M178" s="303"/>
    </row>
    <row r="179" spans="1:17" ht="15" customHeight="1" x14ac:dyDescent="0.25">
      <c r="A179" s="38" t="s">
        <v>190</v>
      </c>
      <c r="B179" s="18" t="s">
        <v>39</v>
      </c>
      <c r="C179" s="11" t="s">
        <v>2</v>
      </c>
      <c r="D179" s="93" t="s">
        <v>57</v>
      </c>
      <c r="E179" s="136" t="s">
        <v>32</v>
      </c>
      <c r="F179" s="256" t="s">
        <v>46</v>
      </c>
      <c r="G179" s="257"/>
      <c r="H179" s="257"/>
      <c r="I179" s="257"/>
      <c r="J179" s="257"/>
      <c r="K179" s="257"/>
      <c r="L179" s="257"/>
      <c r="M179" s="258"/>
    </row>
    <row r="180" spans="1:17" ht="15" customHeight="1" x14ac:dyDescent="0.25">
      <c r="A180" s="38" t="s">
        <v>190</v>
      </c>
      <c r="B180" s="18" t="s">
        <v>39</v>
      </c>
      <c r="C180" s="72" t="s">
        <v>5</v>
      </c>
      <c r="D180" s="102">
        <v>0.67</v>
      </c>
      <c r="E180" s="118" t="s">
        <v>503</v>
      </c>
      <c r="F180" s="304" t="s">
        <v>658</v>
      </c>
      <c r="G180" s="305"/>
      <c r="H180" s="305"/>
      <c r="I180" s="305"/>
      <c r="J180" s="305"/>
      <c r="K180" s="305"/>
      <c r="L180" s="305"/>
      <c r="M180" s="306"/>
      <c r="N180" s="2" t="s">
        <v>328</v>
      </c>
      <c r="O180" s="27">
        <v>5</v>
      </c>
      <c r="P180" s="2">
        <f>O180*Doplňkové_statistické_info!L11</f>
        <v>0.66957</v>
      </c>
    </row>
    <row r="181" spans="1:17" ht="15" customHeight="1" x14ac:dyDescent="0.25">
      <c r="A181" s="38" t="s">
        <v>190</v>
      </c>
      <c r="B181" s="18" t="s">
        <v>39</v>
      </c>
      <c r="C181" s="11" t="s">
        <v>8</v>
      </c>
      <c r="D181" s="89">
        <v>52.5</v>
      </c>
      <c r="E181" s="166" t="s">
        <v>750</v>
      </c>
      <c r="F181" s="256" t="s">
        <v>356</v>
      </c>
      <c r="G181" s="257"/>
      <c r="H181" s="257"/>
      <c r="I181" s="257"/>
      <c r="J181" s="257"/>
      <c r="K181" s="257"/>
      <c r="L181" s="257"/>
      <c r="M181" s="258"/>
      <c r="O181" s="40"/>
    </row>
    <row r="182" spans="1:17" ht="15" customHeight="1" x14ac:dyDescent="0.25">
      <c r="A182" s="38" t="s">
        <v>190</v>
      </c>
      <c r="B182" s="18" t="s">
        <v>39</v>
      </c>
      <c r="C182" s="11" t="s">
        <v>9</v>
      </c>
      <c r="D182" s="81" t="s">
        <v>32</v>
      </c>
      <c r="E182" s="114" t="s">
        <v>513</v>
      </c>
      <c r="F182" s="256" t="s">
        <v>101</v>
      </c>
      <c r="G182" s="257"/>
      <c r="H182" s="257"/>
      <c r="I182" s="257"/>
      <c r="J182" s="257"/>
      <c r="K182" s="257"/>
      <c r="L182" s="257"/>
      <c r="M182" s="258"/>
      <c r="O182" s="40"/>
    </row>
    <row r="183" spans="1:17" ht="15" customHeight="1" x14ac:dyDescent="0.25">
      <c r="A183" s="38" t="s">
        <v>190</v>
      </c>
      <c r="B183" s="18" t="s">
        <v>39</v>
      </c>
      <c r="C183" s="11" t="s">
        <v>15</v>
      </c>
      <c r="D183" s="81" t="s">
        <v>57</v>
      </c>
      <c r="E183" s="114" t="s">
        <v>32</v>
      </c>
      <c r="F183" s="256" t="s">
        <v>224</v>
      </c>
      <c r="G183" s="257"/>
      <c r="H183" s="257"/>
      <c r="I183" s="257"/>
      <c r="J183" s="257"/>
      <c r="K183" s="257"/>
      <c r="L183" s="257"/>
      <c r="M183" s="258"/>
      <c r="O183" s="40"/>
    </row>
    <row r="184" spans="1:17" ht="15" customHeight="1" x14ac:dyDescent="0.25">
      <c r="A184" s="38" t="s">
        <v>190</v>
      </c>
      <c r="B184" s="18" t="s">
        <v>39</v>
      </c>
      <c r="C184" s="11" t="s">
        <v>17</v>
      </c>
      <c r="D184" s="81" t="s">
        <v>57</v>
      </c>
      <c r="E184" s="114" t="s">
        <v>451</v>
      </c>
      <c r="F184" s="256" t="s">
        <v>130</v>
      </c>
      <c r="G184" s="257"/>
      <c r="H184" s="257"/>
      <c r="I184" s="257"/>
      <c r="J184" s="257"/>
      <c r="K184" s="257"/>
      <c r="L184" s="257"/>
      <c r="M184" s="258"/>
      <c r="O184" s="40"/>
    </row>
    <row r="185" spans="1:17" ht="15" customHeight="1" x14ac:dyDescent="0.25">
      <c r="A185" s="38" t="s">
        <v>190</v>
      </c>
      <c r="B185" s="18" t="s">
        <v>39</v>
      </c>
      <c r="C185" s="11" t="s">
        <v>29</v>
      </c>
      <c r="D185" s="81" t="s">
        <v>57</v>
      </c>
      <c r="E185" s="114" t="s">
        <v>451</v>
      </c>
      <c r="F185" s="256" t="s">
        <v>132</v>
      </c>
      <c r="G185" s="257"/>
      <c r="H185" s="257"/>
      <c r="I185" s="257"/>
      <c r="J185" s="257"/>
      <c r="K185" s="257"/>
      <c r="L185" s="257"/>
      <c r="M185" s="258"/>
      <c r="O185" s="40"/>
    </row>
    <row r="186" spans="1:17" ht="15" customHeight="1" x14ac:dyDescent="0.25">
      <c r="A186" s="38" t="s">
        <v>190</v>
      </c>
      <c r="B186" s="18" t="s">
        <v>39</v>
      </c>
      <c r="C186" s="11" t="s">
        <v>97</v>
      </c>
      <c r="D186" s="81" t="s">
        <v>32</v>
      </c>
      <c r="E186" s="114" t="s">
        <v>32</v>
      </c>
      <c r="F186" s="256" t="s">
        <v>164</v>
      </c>
      <c r="G186" s="257"/>
      <c r="H186" s="257"/>
      <c r="I186" s="257"/>
      <c r="J186" s="257"/>
      <c r="K186" s="257"/>
      <c r="L186" s="257"/>
      <c r="M186" s="258"/>
      <c r="O186" s="40"/>
    </row>
    <row r="187" spans="1:17" ht="15" customHeight="1" x14ac:dyDescent="0.25">
      <c r="A187" s="38" t="s">
        <v>190</v>
      </c>
      <c r="B187" s="18" t="s">
        <v>39</v>
      </c>
      <c r="C187" s="11" t="s">
        <v>131</v>
      </c>
      <c r="D187" s="81">
        <v>3.5000000000000003E-2</v>
      </c>
      <c r="E187" s="114" t="s">
        <v>32</v>
      </c>
      <c r="F187" s="256" t="s">
        <v>869</v>
      </c>
      <c r="G187" s="257"/>
      <c r="H187" s="257"/>
      <c r="I187" s="257"/>
      <c r="J187" s="257"/>
      <c r="K187" s="257"/>
      <c r="L187" s="257"/>
      <c r="M187" s="258"/>
      <c r="O187" s="40"/>
    </row>
    <row r="188" spans="1:17" ht="15" customHeight="1" x14ac:dyDescent="0.25">
      <c r="A188" s="38" t="s">
        <v>190</v>
      </c>
      <c r="B188" s="18" t="s">
        <v>39</v>
      </c>
      <c r="C188" s="11" t="s">
        <v>13</v>
      </c>
      <c r="D188" s="82" t="s">
        <v>57</v>
      </c>
      <c r="E188" s="114" t="s">
        <v>451</v>
      </c>
      <c r="F188" s="256" t="s">
        <v>143</v>
      </c>
      <c r="G188" s="257"/>
      <c r="H188" s="257"/>
      <c r="I188" s="257"/>
      <c r="J188" s="257"/>
      <c r="K188" s="257"/>
      <c r="L188" s="257"/>
      <c r="M188" s="258"/>
      <c r="O188" s="40"/>
      <c r="Q188" s="9"/>
    </row>
    <row r="189" spans="1:17" ht="15" customHeight="1" x14ac:dyDescent="0.25">
      <c r="A189" s="38" t="s">
        <v>190</v>
      </c>
      <c r="B189" s="18" t="s">
        <v>39</v>
      </c>
      <c r="C189" s="11" t="s">
        <v>23</v>
      </c>
      <c r="D189" s="81" t="s">
        <v>57</v>
      </c>
      <c r="E189" s="114" t="s">
        <v>32</v>
      </c>
      <c r="F189" s="256" t="s">
        <v>168</v>
      </c>
      <c r="G189" s="257"/>
      <c r="H189" s="257"/>
      <c r="I189" s="257"/>
      <c r="J189" s="257"/>
      <c r="K189" s="257"/>
      <c r="L189" s="257"/>
      <c r="M189" s="258"/>
      <c r="O189" s="40"/>
    </row>
    <row r="190" spans="1:17" ht="15" customHeight="1" x14ac:dyDescent="0.25">
      <c r="A190" s="38" t="s">
        <v>190</v>
      </c>
      <c r="B190" s="18" t="s">
        <v>39</v>
      </c>
      <c r="C190" s="11" t="s">
        <v>10</v>
      </c>
      <c r="D190" s="83">
        <v>0.14412997903563943</v>
      </c>
      <c r="E190" s="114" t="s">
        <v>451</v>
      </c>
      <c r="F190" s="256" t="s">
        <v>265</v>
      </c>
      <c r="G190" s="257"/>
      <c r="H190" s="257"/>
      <c r="I190" s="257"/>
      <c r="J190" s="257"/>
      <c r="K190" s="257"/>
      <c r="L190" s="257"/>
      <c r="M190" s="258"/>
      <c r="N190" s="2" t="s">
        <v>684</v>
      </c>
      <c r="O190" s="40">
        <v>1.1000000000000001</v>
      </c>
      <c r="P190" s="2">
        <f>O190*Doplňkové_statistické_info!L15</f>
        <v>0.14412997903563943</v>
      </c>
    </row>
    <row r="191" spans="1:17" ht="15.75" customHeight="1" x14ac:dyDescent="0.25">
      <c r="A191" s="38" t="s">
        <v>190</v>
      </c>
      <c r="B191" s="18" t="s">
        <v>39</v>
      </c>
      <c r="C191" s="11" t="s">
        <v>11</v>
      </c>
      <c r="D191" s="89">
        <v>0.9</v>
      </c>
      <c r="E191" s="114" t="s">
        <v>513</v>
      </c>
      <c r="F191" s="313" t="s">
        <v>520</v>
      </c>
      <c r="G191" s="376"/>
      <c r="H191" s="376"/>
      <c r="I191" s="376"/>
      <c r="J191" s="376"/>
      <c r="K191" s="376"/>
      <c r="L191" s="376"/>
      <c r="M191" s="315"/>
      <c r="N191" s="51" t="s">
        <v>515</v>
      </c>
      <c r="O191" s="40"/>
    </row>
    <row r="192" spans="1:17" ht="15" customHeight="1" x14ac:dyDescent="0.25">
      <c r="A192" s="38" t="s">
        <v>190</v>
      </c>
      <c r="B192" s="18" t="s">
        <v>39</v>
      </c>
      <c r="C192" s="11" t="s">
        <v>16</v>
      </c>
      <c r="D192" s="86" t="s">
        <v>32</v>
      </c>
      <c r="E192" s="114" t="s">
        <v>32</v>
      </c>
      <c r="F192" s="313" t="s">
        <v>367</v>
      </c>
      <c r="G192" s="314"/>
      <c r="H192" s="314"/>
      <c r="I192" s="314"/>
      <c r="J192" s="314"/>
      <c r="K192" s="314"/>
      <c r="L192" s="314"/>
      <c r="M192" s="315"/>
      <c r="O192" s="40"/>
    </row>
    <row r="193" spans="1:19" ht="15" customHeight="1" x14ac:dyDescent="0.25">
      <c r="A193" s="38" t="s">
        <v>190</v>
      </c>
      <c r="B193" s="18" t="s">
        <v>39</v>
      </c>
      <c r="C193" s="11" t="s">
        <v>6</v>
      </c>
      <c r="D193" s="86" t="s">
        <v>57</v>
      </c>
      <c r="E193" s="114" t="s">
        <v>502</v>
      </c>
      <c r="F193" s="313" t="s">
        <v>493</v>
      </c>
      <c r="G193" s="314"/>
      <c r="H193" s="314"/>
      <c r="I193" s="314"/>
      <c r="J193" s="314"/>
      <c r="K193" s="314"/>
      <c r="L193" s="314"/>
      <c r="M193" s="315"/>
      <c r="O193" s="40"/>
    </row>
    <row r="194" spans="1:19" ht="15" customHeight="1" x14ac:dyDescent="0.25">
      <c r="A194" s="38" t="s">
        <v>190</v>
      </c>
      <c r="B194" s="18" t="s">
        <v>39</v>
      </c>
      <c r="C194" s="11" t="s">
        <v>26</v>
      </c>
      <c r="D194" s="86" t="s">
        <v>57</v>
      </c>
      <c r="E194" s="114" t="s">
        <v>513</v>
      </c>
      <c r="F194" s="313" t="s">
        <v>673</v>
      </c>
      <c r="G194" s="314"/>
      <c r="H194" s="314"/>
      <c r="I194" s="314"/>
      <c r="J194" s="314"/>
      <c r="K194" s="314"/>
      <c r="L194" s="314"/>
      <c r="M194" s="315"/>
      <c r="O194" s="40"/>
    </row>
    <row r="195" spans="1:19" ht="15" customHeight="1" x14ac:dyDescent="0.25">
      <c r="A195" s="38" t="s">
        <v>190</v>
      </c>
      <c r="B195" s="18" t="s">
        <v>39</v>
      </c>
      <c r="C195" s="11" t="s">
        <v>4</v>
      </c>
      <c r="D195" s="86" t="s">
        <v>57</v>
      </c>
      <c r="E195" s="114" t="s">
        <v>528</v>
      </c>
      <c r="F195" s="256" t="s">
        <v>784</v>
      </c>
      <c r="G195" s="257"/>
      <c r="H195" s="257"/>
      <c r="I195" s="257"/>
      <c r="J195" s="257"/>
      <c r="K195" s="257"/>
      <c r="L195" s="257"/>
      <c r="M195" s="258"/>
      <c r="O195" s="40"/>
    </row>
    <row r="196" spans="1:19" ht="15" customHeight="1" thickBot="1" x14ac:dyDescent="0.3">
      <c r="A196" s="38" t="s">
        <v>190</v>
      </c>
      <c r="B196" s="17" t="s">
        <v>39</v>
      </c>
      <c r="C196" s="12" t="s">
        <v>20</v>
      </c>
      <c r="D196" s="137" t="s">
        <v>57</v>
      </c>
      <c r="E196" s="167" t="s">
        <v>667</v>
      </c>
      <c r="F196" s="294" t="s">
        <v>870</v>
      </c>
      <c r="G196" s="295"/>
      <c r="H196" s="295"/>
      <c r="I196" s="295"/>
      <c r="J196" s="295"/>
      <c r="K196" s="295"/>
      <c r="L196" s="295"/>
      <c r="M196" s="296"/>
      <c r="N196" s="10"/>
      <c r="O196" s="40"/>
      <c r="P196" s="129"/>
    </row>
    <row r="197" spans="1:19" ht="15" customHeight="1" x14ac:dyDescent="0.25">
      <c r="A197" s="38" t="s">
        <v>190</v>
      </c>
      <c r="B197" s="18" t="s">
        <v>40</v>
      </c>
      <c r="C197" s="71" t="s">
        <v>1</v>
      </c>
      <c r="D197" s="135" t="s">
        <v>57</v>
      </c>
      <c r="E197" s="136" t="s">
        <v>451</v>
      </c>
      <c r="F197" s="310" t="s">
        <v>606</v>
      </c>
      <c r="G197" s="311"/>
      <c r="H197" s="311"/>
      <c r="I197" s="311"/>
      <c r="J197" s="311"/>
      <c r="K197" s="311"/>
      <c r="L197" s="311"/>
      <c r="M197" s="312"/>
      <c r="O197" s="40"/>
    </row>
    <row r="198" spans="1:19" ht="15" customHeight="1" x14ac:dyDescent="0.25">
      <c r="A198" s="38" t="s">
        <v>190</v>
      </c>
      <c r="B198" s="18" t="s">
        <v>40</v>
      </c>
      <c r="C198" s="11" t="s">
        <v>2</v>
      </c>
      <c r="D198" s="93" t="s">
        <v>57</v>
      </c>
      <c r="E198" s="136" t="s">
        <v>32</v>
      </c>
      <c r="F198" s="256" t="s">
        <v>796</v>
      </c>
      <c r="G198" s="257"/>
      <c r="H198" s="257"/>
      <c r="I198" s="257"/>
      <c r="J198" s="257"/>
      <c r="K198" s="257"/>
      <c r="L198" s="257"/>
      <c r="M198" s="258"/>
      <c r="O198" s="40"/>
    </row>
    <row r="199" spans="1:19" ht="15" customHeight="1" x14ac:dyDescent="0.25">
      <c r="A199" s="38" t="s">
        <v>190</v>
      </c>
      <c r="B199" s="18" t="s">
        <v>40</v>
      </c>
      <c r="C199" s="11" t="s">
        <v>3</v>
      </c>
      <c r="D199" s="81" t="s">
        <v>57</v>
      </c>
      <c r="E199" s="114" t="s">
        <v>451</v>
      </c>
      <c r="F199" s="256" t="s">
        <v>555</v>
      </c>
      <c r="G199" s="257"/>
      <c r="H199" s="257"/>
      <c r="I199" s="257"/>
      <c r="J199" s="257"/>
      <c r="K199" s="257"/>
      <c r="L199" s="257"/>
      <c r="M199" s="258"/>
      <c r="O199" s="40"/>
    </row>
    <row r="200" spans="1:19" ht="15" customHeight="1" x14ac:dyDescent="0.25">
      <c r="A200" s="38" t="s">
        <v>190</v>
      </c>
      <c r="B200" s="18" t="s">
        <v>40</v>
      </c>
      <c r="C200" s="11" t="s">
        <v>22</v>
      </c>
      <c r="D200" s="81" t="s">
        <v>57</v>
      </c>
      <c r="E200" s="114" t="s">
        <v>503</v>
      </c>
      <c r="F200" s="256" t="s">
        <v>534</v>
      </c>
      <c r="G200" s="257"/>
      <c r="H200" s="257"/>
      <c r="I200" s="257"/>
      <c r="J200" s="257"/>
      <c r="K200" s="257"/>
      <c r="L200" s="257"/>
      <c r="M200" s="258"/>
      <c r="O200" s="40"/>
    </row>
    <row r="201" spans="1:19" ht="15" customHeight="1" x14ac:dyDescent="0.25">
      <c r="A201" s="38" t="s">
        <v>190</v>
      </c>
      <c r="B201" s="18" t="s">
        <v>40</v>
      </c>
      <c r="C201" s="11" t="s">
        <v>5</v>
      </c>
      <c r="D201" s="81" t="s">
        <v>57</v>
      </c>
      <c r="E201" s="114" t="s">
        <v>609</v>
      </c>
      <c r="F201" s="256" t="s">
        <v>655</v>
      </c>
      <c r="G201" s="257"/>
      <c r="H201" s="257"/>
      <c r="I201" s="257"/>
      <c r="J201" s="257"/>
      <c r="K201" s="257"/>
      <c r="L201" s="257"/>
      <c r="M201" s="258"/>
      <c r="O201" s="27"/>
    </row>
    <row r="202" spans="1:19" ht="15" customHeight="1" x14ac:dyDescent="0.25">
      <c r="A202" s="38" t="s">
        <v>190</v>
      </c>
      <c r="B202" s="18" t="s">
        <v>40</v>
      </c>
      <c r="C202" s="11" t="s">
        <v>6</v>
      </c>
      <c r="D202" s="81" t="s">
        <v>57</v>
      </c>
      <c r="E202" s="114" t="s">
        <v>502</v>
      </c>
      <c r="F202" s="256" t="s">
        <v>492</v>
      </c>
      <c r="G202" s="257"/>
      <c r="H202" s="257"/>
      <c r="I202" s="257"/>
      <c r="J202" s="257"/>
      <c r="K202" s="257"/>
      <c r="L202" s="257"/>
      <c r="M202" s="258"/>
      <c r="O202" s="40"/>
    </row>
    <row r="203" spans="1:19" ht="15" customHeight="1" x14ac:dyDescent="0.25">
      <c r="A203" s="38" t="s">
        <v>190</v>
      </c>
      <c r="B203" s="18" t="s">
        <v>40</v>
      </c>
      <c r="C203" s="11" t="s">
        <v>8</v>
      </c>
      <c r="D203" s="81" t="s">
        <v>57</v>
      </c>
      <c r="E203" s="166" t="s">
        <v>750</v>
      </c>
      <c r="F203" s="256" t="s">
        <v>356</v>
      </c>
      <c r="G203" s="257"/>
      <c r="H203" s="257"/>
      <c r="I203" s="257"/>
      <c r="J203" s="257"/>
      <c r="K203" s="257"/>
      <c r="L203" s="257"/>
      <c r="M203" s="258"/>
      <c r="O203" s="40"/>
    </row>
    <row r="204" spans="1:19" ht="15" customHeight="1" x14ac:dyDescent="0.25">
      <c r="A204" s="38" t="s">
        <v>190</v>
      </c>
      <c r="B204" s="18" t="s">
        <v>40</v>
      </c>
      <c r="C204" s="11" t="s">
        <v>9</v>
      </c>
      <c r="D204" s="81" t="s">
        <v>32</v>
      </c>
      <c r="E204" s="114" t="s">
        <v>451</v>
      </c>
      <c r="F204" s="256" t="s">
        <v>871</v>
      </c>
      <c r="G204" s="257"/>
      <c r="H204" s="257"/>
      <c r="I204" s="257"/>
      <c r="J204" s="257"/>
      <c r="K204" s="257"/>
      <c r="L204" s="257"/>
      <c r="M204" s="258"/>
      <c r="O204" s="40"/>
    </row>
    <row r="205" spans="1:19" ht="15" customHeight="1" x14ac:dyDescent="0.25">
      <c r="A205" s="38" t="s">
        <v>190</v>
      </c>
      <c r="B205" s="18" t="s">
        <v>40</v>
      </c>
      <c r="C205" s="11" t="s">
        <v>15</v>
      </c>
      <c r="D205" s="89">
        <v>6.2</v>
      </c>
      <c r="E205" s="114" t="s">
        <v>451</v>
      </c>
      <c r="F205" s="256" t="s">
        <v>126</v>
      </c>
      <c r="G205" s="257"/>
      <c r="H205" s="257"/>
      <c r="I205" s="257"/>
      <c r="J205" s="257"/>
      <c r="K205" s="257"/>
      <c r="L205" s="257"/>
      <c r="M205" s="258"/>
      <c r="O205" s="40"/>
    </row>
    <row r="206" spans="1:19" ht="15" customHeight="1" x14ac:dyDescent="0.25">
      <c r="A206" s="38" t="s">
        <v>190</v>
      </c>
      <c r="B206" s="18" t="s">
        <v>40</v>
      </c>
      <c r="C206" s="11" t="s">
        <v>29</v>
      </c>
      <c r="D206" s="89">
        <v>0.35</v>
      </c>
      <c r="E206" s="114" t="s">
        <v>451</v>
      </c>
      <c r="F206" s="256" t="s">
        <v>181</v>
      </c>
      <c r="G206" s="257"/>
      <c r="H206" s="257"/>
      <c r="I206" s="257"/>
      <c r="J206" s="257"/>
      <c r="K206" s="257"/>
      <c r="L206" s="257"/>
      <c r="M206" s="258"/>
      <c r="O206" s="40"/>
    </row>
    <row r="207" spans="1:19" s="2" customFormat="1" ht="15" customHeight="1" x14ac:dyDescent="0.25">
      <c r="A207" s="38" t="s">
        <v>190</v>
      </c>
      <c r="B207" s="18" t="s">
        <v>40</v>
      </c>
      <c r="C207" s="11" t="s">
        <v>97</v>
      </c>
      <c r="D207" s="81" t="s">
        <v>32</v>
      </c>
      <c r="E207" s="114" t="s">
        <v>451</v>
      </c>
      <c r="F207" s="256" t="s">
        <v>166</v>
      </c>
      <c r="G207" s="257"/>
      <c r="H207" s="257"/>
      <c r="I207" s="257"/>
      <c r="J207" s="257"/>
      <c r="K207" s="257"/>
      <c r="L207" s="257"/>
      <c r="M207" s="258"/>
      <c r="O207" s="40"/>
      <c r="S207"/>
    </row>
    <row r="208" spans="1:19" s="2" customFormat="1" ht="15" customHeight="1" x14ac:dyDescent="0.25">
      <c r="A208" s="38" t="s">
        <v>190</v>
      </c>
      <c r="B208" s="18" t="s">
        <v>40</v>
      </c>
      <c r="C208" s="11" t="s">
        <v>26</v>
      </c>
      <c r="D208" s="81">
        <v>7.0000000000000001E-3</v>
      </c>
      <c r="E208" s="114" t="s">
        <v>451</v>
      </c>
      <c r="F208" s="256" t="s">
        <v>676</v>
      </c>
      <c r="G208" s="257"/>
      <c r="H208" s="257"/>
      <c r="I208" s="257"/>
      <c r="J208" s="257"/>
      <c r="K208" s="257"/>
      <c r="L208" s="257"/>
      <c r="M208" s="258"/>
      <c r="O208" s="40"/>
    </row>
    <row r="209" spans="1:17" s="2" customFormat="1" ht="15" customHeight="1" x14ac:dyDescent="0.25">
      <c r="A209" s="38" t="s">
        <v>190</v>
      </c>
      <c r="B209" s="18" t="s">
        <v>40</v>
      </c>
      <c r="C209" s="11" t="s">
        <v>12</v>
      </c>
      <c r="D209" s="81">
        <v>3.45</v>
      </c>
      <c r="E209" s="114" t="s">
        <v>32</v>
      </c>
      <c r="F209" s="256" t="s">
        <v>154</v>
      </c>
      <c r="G209" s="257"/>
      <c r="H209" s="257"/>
      <c r="I209" s="257"/>
      <c r="J209" s="257"/>
      <c r="K209" s="257"/>
      <c r="L209" s="257"/>
      <c r="M209" s="258"/>
      <c r="O209" s="40"/>
    </row>
    <row r="210" spans="1:17" s="2" customFormat="1" ht="15" customHeight="1" x14ac:dyDescent="0.25">
      <c r="A210" s="38" t="s">
        <v>190</v>
      </c>
      <c r="B210" s="18" t="s">
        <v>40</v>
      </c>
      <c r="C210" s="11" t="s">
        <v>23</v>
      </c>
      <c r="D210" s="81" t="s">
        <v>57</v>
      </c>
      <c r="E210" s="114" t="s">
        <v>32</v>
      </c>
      <c r="F210" s="256" t="s">
        <v>168</v>
      </c>
      <c r="G210" s="257"/>
      <c r="H210" s="257"/>
      <c r="I210" s="257"/>
      <c r="J210" s="257"/>
      <c r="K210" s="257"/>
      <c r="L210" s="257"/>
      <c r="M210" s="258"/>
      <c r="O210" s="40"/>
    </row>
    <row r="211" spans="1:17" s="2" customFormat="1" ht="15" customHeight="1" x14ac:dyDescent="0.25">
      <c r="A211" s="38" t="s">
        <v>190</v>
      </c>
      <c r="B211" s="18" t="s">
        <v>40</v>
      </c>
      <c r="C211" s="11" t="s">
        <v>16</v>
      </c>
      <c r="D211" s="98" t="s">
        <v>32</v>
      </c>
      <c r="E211" s="117" t="s">
        <v>700</v>
      </c>
      <c r="F211" s="256" t="s">
        <v>187</v>
      </c>
      <c r="G211" s="257"/>
      <c r="H211" s="257"/>
      <c r="I211" s="257"/>
      <c r="J211" s="257"/>
      <c r="K211" s="257"/>
      <c r="L211" s="257"/>
      <c r="M211" s="258"/>
      <c r="O211" s="40"/>
    </row>
    <row r="212" spans="1:17" s="2" customFormat="1" ht="15" customHeight="1" x14ac:dyDescent="0.25">
      <c r="A212" s="38" t="s">
        <v>190</v>
      </c>
      <c r="B212" s="18" t="s">
        <v>40</v>
      </c>
      <c r="C212" s="11" t="s">
        <v>18</v>
      </c>
      <c r="D212" s="98">
        <v>0.24299999999999999</v>
      </c>
      <c r="E212" s="117" t="s">
        <v>513</v>
      </c>
      <c r="F212" s="262" t="s">
        <v>466</v>
      </c>
      <c r="G212" s="263"/>
      <c r="H212" s="263"/>
      <c r="I212" s="263"/>
      <c r="J212" s="263"/>
      <c r="K212" s="263"/>
      <c r="L212" s="263"/>
      <c r="M212" s="264"/>
      <c r="O212" s="40"/>
    </row>
    <row r="213" spans="1:17" s="2" customFormat="1" ht="15" customHeight="1" x14ac:dyDescent="0.25">
      <c r="A213" s="38" t="s">
        <v>190</v>
      </c>
      <c r="B213" s="18" t="s">
        <v>40</v>
      </c>
      <c r="C213" s="11" t="s">
        <v>17</v>
      </c>
      <c r="D213" s="81" t="s">
        <v>57</v>
      </c>
      <c r="E213" s="114" t="s">
        <v>513</v>
      </c>
      <c r="F213" s="256" t="s">
        <v>293</v>
      </c>
      <c r="G213" s="257"/>
      <c r="H213" s="257"/>
      <c r="I213" s="257"/>
      <c r="J213" s="257"/>
      <c r="K213" s="257"/>
      <c r="L213" s="257"/>
      <c r="M213" s="258"/>
      <c r="O213" s="40"/>
    </row>
    <row r="214" spans="1:17" s="2" customFormat="1" ht="15" customHeight="1" x14ac:dyDescent="0.25">
      <c r="A214" s="38" t="s">
        <v>190</v>
      </c>
      <c r="B214" s="18" t="s">
        <v>40</v>
      </c>
      <c r="C214" s="11" t="s">
        <v>10</v>
      </c>
      <c r="D214" s="98" t="s">
        <v>32</v>
      </c>
      <c r="E214" s="117" t="s">
        <v>451</v>
      </c>
      <c r="F214" s="256" t="s">
        <v>257</v>
      </c>
      <c r="G214" s="257"/>
      <c r="H214" s="257"/>
      <c r="I214" s="257"/>
      <c r="J214" s="257"/>
      <c r="K214" s="257"/>
      <c r="L214" s="257"/>
      <c r="M214" s="258"/>
      <c r="O214" s="40"/>
    </row>
    <row r="215" spans="1:17" s="2" customFormat="1" ht="15.75" customHeight="1" x14ac:dyDescent="0.25">
      <c r="A215" s="38" t="s">
        <v>190</v>
      </c>
      <c r="B215" s="18" t="s">
        <v>40</v>
      </c>
      <c r="C215" s="11" t="s">
        <v>14</v>
      </c>
      <c r="D215" s="99">
        <v>1.1000000000000001</v>
      </c>
      <c r="E215" s="117" t="s">
        <v>32</v>
      </c>
      <c r="F215" s="256" t="s">
        <v>305</v>
      </c>
      <c r="G215" s="257"/>
      <c r="H215" s="257"/>
      <c r="I215" s="257"/>
      <c r="J215" s="257"/>
      <c r="K215" s="257"/>
      <c r="L215" s="257"/>
      <c r="M215" s="258"/>
      <c r="O215" s="40"/>
    </row>
    <row r="216" spans="1:17" s="2" customFormat="1" ht="15" customHeight="1" x14ac:dyDescent="0.25">
      <c r="A216" s="38" t="s">
        <v>190</v>
      </c>
      <c r="B216" s="18" t="s">
        <v>40</v>
      </c>
      <c r="C216" s="11" t="s">
        <v>28</v>
      </c>
      <c r="D216" s="112">
        <v>5.8716000000000003E-3</v>
      </c>
      <c r="E216" s="114" t="s">
        <v>32</v>
      </c>
      <c r="F216" s="272" t="s">
        <v>842</v>
      </c>
      <c r="G216" s="273"/>
      <c r="H216" s="273"/>
      <c r="I216" s="273"/>
      <c r="J216" s="273"/>
      <c r="K216" s="273"/>
      <c r="L216" s="273"/>
      <c r="M216" s="274"/>
      <c r="N216" s="2" t="s">
        <v>839</v>
      </c>
      <c r="O216" s="143">
        <v>2.1</v>
      </c>
      <c r="P216" s="2">
        <f>O216*Doplňkové_statistické_info!L14</f>
        <v>5.8716000000000003E-3</v>
      </c>
      <c r="Q216" s="143"/>
    </row>
    <row r="217" spans="1:17" s="2" customFormat="1" ht="15" customHeight="1" x14ac:dyDescent="0.25">
      <c r="A217" s="38" t="s">
        <v>190</v>
      </c>
      <c r="B217" s="18" t="s">
        <v>40</v>
      </c>
      <c r="C217" s="11" t="s">
        <v>7</v>
      </c>
      <c r="D217" s="81">
        <v>9.5</v>
      </c>
      <c r="E217" s="114" t="s">
        <v>32</v>
      </c>
      <c r="F217" s="272" t="s">
        <v>706</v>
      </c>
      <c r="G217" s="275"/>
      <c r="H217" s="275"/>
      <c r="I217" s="275"/>
      <c r="J217" s="275"/>
      <c r="K217" s="275"/>
      <c r="L217" s="275"/>
      <c r="M217" s="274"/>
      <c r="N217" s="2" t="s">
        <v>707</v>
      </c>
      <c r="O217" s="40"/>
    </row>
    <row r="218" spans="1:17" s="2" customFormat="1" ht="15" customHeight="1" x14ac:dyDescent="0.25">
      <c r="A218" s="38" t="s">
        <v>190</v>
      </c>
      <c r="B218" s="18" t="s">
        <v>40</v>
      </c>
      <c r="C218" s="11" t="s">
        <v>4</v>
      </c>
      <c r="D218" s="126">
        <v>10</v>
      </c>
      <c r="E218" s="114" t="s">
        <v>528</v>
      </c>
      <c r="F218" s="256" t="s">
        <v>784</v>
      </c>
      <c r="G218" s="257"/>
      <c r="H218" s="257"/>
      <c r="I218" s="257"/>
      <c r="J218" s="257"/>
      <c r="K218" s="257"/>
      <c r="L218" s="257"/>
      <c r="M218" s="258"/>
      <c r="O218" s="40"/>
    </row>
    <row r="219" spans="1:17" s="2" customFormat="1" ht="15" customHeight="1" x14ac:dyDescent="0.25">
      <c r="A219" s="38" t="s">
        <v>190</v>
      </c>
      <c r="B219" s="18" t="s">
        <v>40</v>
      </c>
      <c r="C219" s="11" t="s">
        <v>13</v>
      </c>
      <c r="D219" s="139">
        <v>1.19496</v>
      </c>
      <c r="E219" s="114" t="s">
        <v>32</v>
      </c>
      <c r="F219" s="256" t="s">
        <v>151</v>
      </c>
      <c r="G219" s="257"/>
      <c r="H219" s="257"/>
      <c r="I219" s="257"/>
      <c r="J219" s="257"/>
      <c r="K219" s="257"/>
      <c r="L219" s="257"/>
      <c r="M219" s="258"/>
      <c r="N219" s="2" t="s">
        <v>831</v>
      </c>
      <c r="O219" s="2">
        <v>13</v>
      </c>
      <c r="P219" s="10">
        <f>O219*Doplňkové_statistické_info!L10</f>
        <v>1.19496</v>
      </c>
    </row>
    <row r="220" spans="1:17" s="2" customFormat="1" ht="15" customHeight="1" thickBot="1" x14ac:dyDescent="0.3">
      <c r="A220" s="38" t="s">
        <v>190</v>
      </c>
      <c r="B220" s="18" t="s">
        <v>40</v>
      </c>
      <c r="C220" s="12" t="s">
        <v>19</v>
      </c>
      <c r="D220" s="84" t="s">
        <v>32</v>
      </c>
      <c r="E220" s="114" t="s">
        <v>451</v>
      </c>
      <c r="F220" s="259" t="s">
        <v>790</v>
      </c>
      <c r="G220" s="260"/>
      <c r="H220" s="260"/>
      <c r="I220" s="260"/>
      <c r="J220" s="260"/>
      <c r="K220" s="260"/>
      <c r="L220" s="260"/>
      <c r="M220" s="261"/>
      <c r="O220" s="40"/>
    </row>
    <row r="221" spans="1:17" s="2" customFormat="1" ht="15" customHeight="1" x14ac:dyDescent="0.25">
      <c r="A221" s="38" t="s">
        <v>190</v>
      </c>
      <c r="B221" s="37" t="s">
        <v>41</v>
      </c>
      <c r="C221" s="14" t="s">
        <v>1</v>
      </c>
      <c r="D221" s="79" t="s">
        <v>57</v>
      </c>
      <c r="E221" s="163" t="s">
        <v>32</v>
      </c>
      <c r="F221" s="253" t="s">
        <v>602</v>
      </c>
      <c r="G221" s="254"/>
      <c r="H221" s="254"/>
      <c r="I221" s="254"/>
      <c r="J221" s="254"/>
      <c r="K221" s="254"/>
      <c r="L221" s="254"/>
      <c r="M221" s="255"/>
      <c r="O221" s="40"/>
    </row>
    <row r="222" spans="1:17" s="2" customFormat="1" ht="15" customHeight="1" x14ac:dyDescent="0.25">
      <c r="A222" s="38" t="s">
        <v>190</v>
      </c>
      <c r="B222" s="18" t="s">
        <v>41</v>
      </c>
      <c r="C222" s="11" t="s">
        <v>5</v>
      </c>
      <c r="D222" s="83">
        <v>14.114535600000002</v>
      </c>
      <c r="E222" s="114" t="s">
        <v>451</v>
      </c>
      <c r="F222" s="256" t="s">
        <v>656</v>
      </c>
      <c r="G222" s="257"/>
      <c r="H222" s="257"/>
      <c r="I222" s="257"/>
      <c r="J222" s="257"/>
      <c r="K222" s="257"/>
      <c r="L222" s="257"/>
      <c r="M222" s="258"/>
      <c r="N222" s="2" t="s">
        <v>657</v>
      </c>
      <c r="O222" s="27">
        <f>35+35.4+35</f>
        <v>105.4</v>
      </c>
      <c r="P222" s="2">
        <f>O222*Doplňkové_statistické_info!L11</f>
        <v>14.114535600000002</v>
      </c>
    </row>
    <row r="223" spans="1:17" s="2" customFormat="1" ht="15" customHeight="1" x14ac:dyDescent="0.25">
      <c r="A223" s="38" t="s">
        <v>190</v>
      </c>
      <c r="B223" s="18" t="s">
        <v>41</v>
      </c>
      <c r="C223" s="11" t="s">
        <v>6</v>
      </c>
      <c r="D223" s="86" t="s">
        <v>57</v>
      </c>
      <c r="E223" s="114" t="s">
        <v>502</v>
      </c>
      <c r="F223" s="256" t="s">
        <v>82</v>
      </c>
      <c r="G223" s="257"/>
      <c r="H223" s="257"/>
      <c r="I223" s="257"/>
      <c r="J223" s="257"/>
      <c r="K223" s="257"/>
      <c r="L223" s="257"/>
      <c r="M223" s="258"/>
      <c r="O223" s="40"/>
    </row>
    <row r="224" spans="1:17" s="2" customFormat="1" ht="15" customHeight="1" x14ac:dyDescent="0.25">
      <c r="A224" s="38" t="s">
        <v>190</v>
      </c>
      <c r="B224" s="18" t="s">
        <v>41</v>
      </c>
      <c r="C224" s="11" t="s">
        <v>8</v>
      </c>
      <c r="D224" s="81" t="s">
        <v>57</v>
      </c>
      <c r="E224" s="166" t="s">
        <v>750</v>
      </c>
      <c r="F224" s="256" t="s">
        <v>358</v>
      </c>
      <c r="G224" s="257"/>
      <c r="H224" s="257"/>
      <c r="I224" s="257"/>
      <c r="J224" s="257"/>
      <c r="K224" s="257"/>
      <c r="L224" s="257"/>
      <c r="M224" s="258"/>
      <c r="O224" s="40"/>
    </row>
    <row r="225" spans="1:19" ht="15" customHeight="1" x14ac:dyDescent="0.25">
      <c r="A225" s="38" t="s">
        <v>190</v>
      </c>
      <c r="B225" s="18" t="s">
        <v>41</v>
      </c>
      <c r="C225" s="11" t="s">
        <v>9</v>
      </c>
      <c r="D225" s="81">
        <v>0.3</v>
      </c>
      <c r="E225" s="164" t="s">
        <v>32</v>
      </c>
      <c r="F225" s="256" t="s">
        <v>225</v>
      </c>
      <c r="G225" s="257"/>
      <c r="H225" s="257"/>
      <c r="I225" s="257"/>
      <c r="J225" s="257"/>
      <c r="K225" s="257"/>
      <c r="L225" s="257"/>
      <c r="M225" s="258"/>
      <c r="O225" s="40"/>
      <c r="S225" s="2"/>
    </row>
    <row r="226" spans="1:19" ht="15" customHeight="1" x14ac:dyDescent="0.25">
      <c r="A226" s="38" t="s">
        <v>190</v>
      </c>
      <c r="B226" s="18" t="s">
        <v>41</v>
      </c>
      <c r="C226" s="11" t="s">
        <v>15</v>
      </c>
      <c r="D226" s="81" t="s">
        <v>57</v>
      </c>
      <c r="E226" s="114" t="s">
        <v>32</v>
      </c>
      <c r="F226" s="256" t="s">
        <v>224</v>
      </c>
      <c r="G226" s="257"/>
      <c r="H226" s="257"/>
      <c r="I226" s="257"/>
      <c r="J226" s="257"/>
      <c r="K226" s="257"/>
      <c r="L226" s="257"/>
      <c r="M226" s="258"/>
      <c r="O226" s="40"/>
    </row>
    <row r="227" spans="1:19" ht="15" customHeight="1" x14ac:dyDescent="0.25">
      <c r="A227" s="38" t="s">
        <v>190</v>
      </c>
      <c r="B227" s="18" t="s">
        <v>41</v>
      </c>
      <c r="C227" s="11" t="s">
        <v>12</v>
      </c>
      <c r="D227" s="81" t="s">
        <v>57</v>
      </c>
      <c r="E227" s="114" t="s">
        <v>32</v>
      </c>
      <c r="F227" s="256" t="s">
        <v>479</v>
      </c>
      <c r="G227" s="257"/>
      <c r="H227" s="257"/>
      <c r="I227" s="257"/>
      <c r="J227" s="257"/>
      <c r="K227" s="257"/>
      <c r="L227" s="257"/>
      <c r="M227" s="258"/>
      <c r="O227" s="40"/>
    </row>
    <row r="228" spans="1:19" ht="15" customHeight="1" x14ac:dyDescent="0.25">
      <c r="A228" s="38" t="s">
        <v>190</v>
      </c>
      <c r="B228" s="18" t="s">
        <v>41</v>
      </c>
      <c r="C228" s="11" t="s">
        <v>13</v>
      </c>
      <c r="D228" s="82">
        <v>1.8384</v>
      </c>
      <c r="E228" s="114" t="s">
        <v>667</v>
      </c>
      <c r="F228" s="256" t="s">
        <v>150</v>
      </c>
      <c r="G228" s="257"/>
      <c r="H228" s="257"/>
      <c r="I228" s="257"/>
      <c r="J228" s="257"/>
      <c r="K228" s="257"/>
      <c r="L228" s="257"/>
      <c r="M228" s="258"/>
      <c r="N228" s="2" t="s">
        <v>830</v>
      </c>
      <c r="O228" s="2">
        <v>20</v>
      </c>
      <c r="P228" s="10">
        <f>O228*Doplňkové_statistické_info!L10</f>
        <v>1.8384</v>
      </c>
    </row>
    <row r="229" spans="1:19" ht="15" customHeight="1" x14ac:dyDescent="0.25">
      <c r="A229" s="38" t="s">
        <v>190</v>
      </c>
      <c r="B229" s="18" t="s">
        <v>41</v>
      </c>
      <c r="C229" s="11" t="s">
        <v>131</v>
      </c>
      <c r="D229" s="81">
        <v>0.06</v>
      </c>
      <c r="E229" s="114" t="s">
        <v>32</v>
      </c>
      <c r="F229" s="256" t="s">
        <v>155</v>
      </c>
      <c r="G229" s="257"/>
      <c r="H229" s="257"/>
      <c r="I229" s="257"/>
      <c r="J229" s="257"/>
      <c r="K229" s="257"/>
      <c r="L229" s="257"/>
      <c r="M229" s="258"/>
      <c r="O229" s="40"/>
    </row>
    <row r="230" spans="1:19" ht="15" customHeight="1" x14ac:dyDescent="0.25">
      <c r="A230" s="38" t="s">
        <v>190</v>
      </c>
      <c r="B230" s="18" t="s">
        <v>41</v>
      </c>
      <c r="C230" s="11" t="s">
        <v>97</v>
      </c>
      <c r="D230" s="81" t="s">
        <v>32</v>
      </c>
      <c r="E230" s="114" t="s">
        <v>32</v>
      </c>
      <c r="F230" s="256" t="s">
        <v>385</v>
      </c>
      <c r="G230" s="257"/>
      <c r="H230" s="257"/>
      <c r="I230" s="257"/>
      <c r="J230" s="257"/>
      <c r="K230" s="257"/>
      <c r="L230" s="257"/>
      <c r="M230" s="258"/>
      <c r="O230" s="40"/>
    </row>
    <row r="231" spans="1:19" ht="15" customHeight="1" x14ac:dyDescent="0.25">
      <c r="A231" s="38" t="s">
        <v>190</v>
      </c>
      <c r="B231" s="18" t="s">
        <v>41</v>
      </c>
      <c r="C231" s="11" t="s">
        <v>23</v>
      </c>
      <c r="D231" s="81" t="s">
        <v>57</v>
      </c>
      <c r="E231" s="114" t="s">
        <v>451</v>
      </c>
      <c r="F231" s="256" t="s">
        <v>452</v>
      </c>
      <c r="G231" s="257"/>
      <c r="H231" s="257"/>
      <c r="I231" s="257"/>
      <c r="J231" s="257"/>
      <c r="K231" s="257"/>
      <c r="L231" s="257"/>
      <c r="M231" s="258"/>
      <c r="O231" s="40"/>
    </row>
    <row r="232" spans="1:19" ht="15" customHeight="1" x14ac:dyDescent="0.25">
      <c r="A232" s="38" t="s">
        <v>190</v>
      </c>
      <c r="B232" s="18" t="s">
        <v>41</v>
      </c>
      <c r="C232" s="11" t="s">
        <v>16</v>
      </c>
      <c r="D232" s="98" t="s">
        <v>32</v>
      </c>
      <c r="E232" s="116" t="s">
        <v>451</v>
      </c>
      <c r="F232" s="256" t="s">
        <v>368</v>
      </c>
      <c r="G232" s="257"/>
      <c r="H232" s="257"/>
      <c r="I232" s="257"/>
      <c r="J232" s="257"/>
      <c r="K232" s="257"/>
      <c r="L232" s="257"/>
      <c r="M232" s="258"/>
      <c r="O232" s="40"/>
    </row>
    <row r="233" spans="1:19" ht="15" customHeight="1" x14ac:dyDescent="0.25">
      <c r="A233" s="38" t="s">
        <v>190</v>
      </c>
      <c r="B233" s="18" t="s">
        <v>41</v>
      </c>
      <c r="C233" s="11" t="s">
        <v>24</v>
      </c>
      <c r="D233" s="81" t="s">
        <v>57</v>
      </c>
      <c r="E233" s="116" t="s">
        <v>674</v>
      </c>
      <c r="F233" s="316" t="s">
        <v>377</v>
      </c>
      <c r="G233" s="317"/>
      <c r="H233" s="317"/>
      <c r="I233" s="317"/>
      <c r="J233" s="317"/>
      <c r="K233" s="317"/>
      <c r="L233" s="317"/>
      <c r="M233" s="318"/>
      <c r="O233" s="40"/>
    </row>
    <row r="234" spans="1:19" ht="15" customHeight="1" x14ac:dyDescent="0.25">
      <c r="A234" s="38" t="s">
        <v>190</v>
      </c>
      <c r="B234" s="18" t="s">
        <v>41</v>
      </c>
      <c r="C234" s="11" t="s">
        <v>19</v>
      </c>
      <c r="D234" s="81" t="s">
        <v>32</v>
      </c>
      <c r="E234" s="114" t="s">
        <v>32</v>
      </c>
      <c r="F234" s="256" t="s">
        <v>193</v>
      </c>
      <c r="G234" s="257"/>
      <c r="H234" s="257"/>
      <c r="I234" s="257"/>
      <c r="J234" s="257"/>
      <c r="K234" s="257"/>
      <c r="L234" s="257"/>
      <c r="M234" s="258"/>
      <c r="O234" s="40"/>
    </row>
    <row r="235" spans="1:19" s="2" customFormat="1" ht="15" customHeight="1" x14ac:dyDescent="0.25">
      <c r="A235" s="38" t="s">
        <v>190</v>
      </c>
      <c r="B235" s="18" t="s">
        <v>41</v>
      </c>
      <c r="C235" s="11" t="s">
        <v>17</v>
      </c>
      <c r="D235" s="81" t="s">
        <v>57</v>
      </c>
      <c r="E235" s="114" t="s">
        <v>533</v>
      </c>
      <c r="F235" s="268" t="s">
        <v>277</v>
      </c>
      <c r="G235" s="269"/>
      <c r="H235" s="269"/>
      <c r="I235" s="269"/>
      <c r="J235" s="269"/>
      <c r="K235" s="269"/>
      <c r="L235" s="269"/>
      <c r="M235" s="270"/>
      <c r="O235" s="40"/>
      <c r="S235"/>
    </row>
    <row r="236" spans="1:19" s="2" customFormat="1" ht="15" customHeight="1" x14ac:dyDescent="0.25">
      <c r="A236" s="38" t="s">
        <v>190</v>
      </c>
      <c r="B236" s="18" t="s">
        <v>41</v>
      </c>
      <c r="C236" s="11" t="s">
        <v>10</v>
      </c>
      <c r="D236" s="81" t="s">
        <v>32</v>
      </c>
      <c r="E236" s="114" t="s">
        <v>451</v>
      </c>
      <c r="F236" s="256" t="s">
        <v>688</v>
      </c>
      <c r="G236" s="257"/>
      <c r="H236" s="257"/>
      <c r="I236" s="257"/>
      <c r="J236" s="257"/>
      <c r="K236" s="257"/>
      <c r="L236" s="257"/>
      <c r="M236" s="258"/>
      <c r="O236" s="40"/>
    </row>
    <row r="237" spans="1:19" s="2" customFormat="1" ht="15" customHeight="1" x14ac:dyDescent="0.25">
      <c r="A237" s="38" t="s">
        <v>190</v>
      </c>
      <c r="B237" s="18" t="s">
        <v>41</v>
      </c>
      <c r="C237" s="11" t="s">
        <v>28</v>
      </c>
      <c r="D237" s="112" t="s">
        <v>32</v>
      </c>
      <c r="E237" s="114" t="s">
        <v>32</v>
      </c>
      <c r="F237" s="256" t="s">
        <v>843</v>
      </c>
      <c r="G237" s="257"/>
      <c r="H237" s="257"/>
      <c r="I237" s="257"/>
      <c r="J237" s="257"/>
      <c r="K237" s="257"/>
      <c r="L237" s="257"/>
      <c r="M237" s="258"/>
      <c r="O237" s="40"/>
      <c r="Q237" s="143"/>
    </row>
    <row r="238" spans="1:19" ht="15.75" customHeight="1" x14ac:dyDescent="0.25">
      <c r="A238" s="38" t="s">
        <v>190</v>
      </c>
      <c r="B238" s="18" t="s">
        <v>41</v>
      </c>
      <c r="C238" s="11" t="s">
        <v>11</v>
      </c>
      <c r="D238" s="81" t="s">
        <v>57</v>
      </c>
      <c r="E238" s="114" t="s">
        <v>513</v>
      </c>
      <c r="F238" s="268" t="s">
        <v>290</v>
      </c>
      <c r="G238" s="269"/>
      <c r="H238" s="269"/>
      <c r="I238" s="269"/>
      <c r="J238" s="269"/>
      <c r="K238" s="269"/>
      <c r="L238" s="269"/>
      <c r="M238" s="270"/>
      <c r="O238" s="40"/>
      <c r="S238" s="2"/>
    </row>
    <row r="239" spans="1:19" ht="15" customHeight="1" x14ac:dyDescent="0.25">
      <c r="A239" s="38" t="s">
        <v>190</v>
      </c>
      <c r="B239" s="18" t="s">
        <v>41</v>
      </c>
      <c r="C239" s="11" t="s">
        <v>14</v>
      </c>
      <c r="D239" s="81">
        <v>1.024</v>
      </c>
      <c r="E239" s="114" t="s">
        <v>32</v>
      </c>
      <c r="F239" s="379" t="s">
        <v>569</v>
      </c>
      <c r="G239" s="380"/>
      <c r="H239" s="380"/>
      <c r="I239" s="380"/>
      <c r="J239" s="380"/>
      <c r="K239" s="380"/>
      <c r="L239" s="380"/>
      <c r="M239" s="381"/>
      <c r="N239" s="2" t="s">
        <v>568</v>
      </c>
      <c r="O239" s="40"/>
    </row>
    <row r="240" spans="1:19" ht="15" customHeight="1" x14ac:dyDescent="0.25">
      <c r="A240" s="38" t="s">
        <v>190</v>
      </c>
      <c r="B240" s="18" t="s">
        <v>41</v>
      </c>
      <c r="C240" s="11" t="s">
        <v>18</v>
      </c>
      <c r="D240" s="81">
        <v>8.4000000000000005E-2</v>
      </c>
      <c r="E240" s="114" t="s">
        <v>451</v>
      </c>
      <c r="F240" s="272" t="s">
        <v>872</v>
      </c>
      <c r="G240" s="275"/>
      <c r="H240" s="275"/>
      <c r="I240" s="275"/>
      <c r="J240" s="275"/>
      <c r="K240" s="275"/>
      <c r="L240" s="275"/>
      <c r="M240" s="274"/>
      <c r="N240" s="2" t="s">
        <v>471</v>
      </c>
      <c r="O240" s="40">
        <v>0.16500000000000001</v>
      </c>
      <c r="P240" s="2">
        <f>O240*Doplňkové_statistické_info!L13</f>
        <v>8.4364499999999995E-2</v>
      </c>
    </row>
    <row r="241" spans="1:17" ht="15" customHeight="1" x14ac:dyDescent="0.25">
      <c r="A241" s="38" t="s">
        <v>190</v>
      </c>
      <c r="B241" s="18" t="s">
        <v>41</v>
      </c>
      <c r="C241" s="11" t="s">
        <v>22</v>
      </c>
      <c r="D241" s="89">
        <v>130</v>
      </c>
      <c r="E241" s="114" t="s">
        <v>503</v>
      </c>
      <c r="F241" s="272" t="s">
        <v>531</v>
      </c>
      <c r="G241" s="275"/>
      <c r="H241" s="275"/>
      <c r="I241" s="275"/>
      <c r="J241" s="275"/>
      <c r="K241" s="275"/>
      <c r="L241" s="275"/>
      <c r="M241" s="274"/>
      <c r="O241" s="40"/>
    </row>
    <row r="242" spans="1:17" ht="15" customHeight="1" x14ac:dyDescent="0.25">
      <c r="A242" s="38" t="s">
        <v>190</v>
      </c>
      <c r="B242" s="18" t="s">
        <v>41</v>
      </c>
      <c r="C242" s="11" t="s">
        <v>7</v>
      </c>
      <c r="D242" s="89">
        <v>6.1</v>
      </c>
      <c r="E242" s="114" t="s">
        <v>451</v>
      </c>
      <c r="F242" s="272" t="s">
        <v>873</v>
      </c>
      <c r="G242" s="275"/>
      <c r="H242" s="275"/>
      <c r="I242" s="275"/>
      <c r="J242" s="275"/>
      <c r="K242" s="275"/>
      <c r="L242" s="275"/>
      <c r="M242" s="274"/>
      <c r="N242" s="2" t="s">
        <v>714</v>
      </c>
      <c r="O242" s="40"/>
    </row>
    <row r="243" spans="1:17" ht="15" customHeight="1" thickBot="1" x14ac:dyDescent="0.3">
      <c r="A243" s="38" t="s">
        <v>190</v>
      </c>
      <c r="B243" s="17" t="s">
        <v>41</v>
      </c>
      <c r="C243" s="12" t="s">
        <v>20</v>
      </c>
      <c r="D243" s="138">
        <v>34.055999999999997</v>
      </c>
      <c r="E243" s="167" t="s">
        <v>451</v>
      </c>
      <c r="F243" s="370" t="s">
        <v>410</v>
      </c>
      <c r="G243" s="371"/>
      <c r="H243" s="371"/>
      <c r="I243" s="371"/>
      <c r="J243" s="371"/>
      <c r="K243" s="371"/>
      <c r="L243" s="371"/>
      <c r="M243" s="372"/>
      <c r="N243" s="2" t="s">
        <v>196</v>
      </c>
      <c r="O243" s="128">
        <v>30</v>
      </c>
      <c r="P243" s="129">
        <f>O243*Doplňkové_statistické_info!L12</f>
        <v>34.055999999999997</v>
      </c>
    </row>
    <row r="244" spans="1:17" ht="15" customHeight="1" x14ac:dyDescent="0.25">
      <c r="A244" s="38" t="s">
        <v>190</v>
      </c>
      <c r="B244" s="18" t="s">
        <v>44</v>
      </c>
      <c r="C244" s="14" t="s">
        <v>1</v>
      </c>
      <c r="D244" s="93" t="s">
        <v>57</v>
      </c>
      <c r="E244" s="136" t="s">
        <v>623</v>
      </c>
      <c r="F244" s="256" t="s">
        <v>626</v>
      </c>
      <c r="G244" s="257"/>
      <c r="H244" s="257"/>
      <c r="I244" s="257"/>
      <c r="J244" s="257"/>
      <c r="K244" s="257"/>
      <c r="L244" s="257"/>
      <c r="M244" s="258"/>
      <c r="O244" s="40"/>
    </row>
    <row r="245" spans="1:17" ht="15" customHeight="1" x14ac:dyDescent="0.25">
      <c r="A245" s="38" t="s">
        <v>190</v>
      </c>
      <c r="B245" s="18" t="s">
        <v>44</v>
      </c>
      <c r="C245" s="11" t="s">
        <v>5</v>
      </c>
      <c r="D245" s="81">
        <v>0.14699999999999999</v>
      </c>
      <c r="E245" s="114" t="s">
        <v>609</v>
      </c>
      <c r="F245" s="256" t="s">
        <v>331</v>
      </c>
      <c r="G245" s="257"/>
      <c r="H245" s="257"/>
      <c r="I245" s="257"/>
      <c r="J245" s="257"/>
      <c r="K245" s="257"/>
      <c r="L245" s="257"/>
      <c r="M245" s="258"/>
      <c r="N245" s="2" t="s">
        <v>332</v>
      </c>
      <c r="O245" s="27">
        <v>1.1000000000000001</v>
      </c>
      <c r="P245" s="2">
        <f>O245*Doplňkové_statistické_info!L11</f>
        <v>0.14730540000000003</v>
      </c>
    </row>
    <row r="246" spans="1:17" ht="15" customHeight="1" x14ac:dyDescent="0.25">
      <c r="A246" s="38" t="s">
        <v>190</v>
      </c>
      <c r="B246" s="18" t="s">
        <v>44</v>
      </c>
      <c r="C246" s="11" t="s">
        <v>97</v>
      </c>
      <c r="D246" s="81" t="s">
        <v>32</v>
      </c>
      <c r="E246" s="114" t="s">
        <v>32</v>
      </c>
      <c r="F246" s="256" t="s">
        <v>163</v>
      </c>
      <c r="G246" s="257"/>
      <c r="H246" s="257"/>
      <c r="I246" s="257"/>
      <c r="J246" s="257"/>
      <c r="K246" s="257"/>
      <c r="L246" s="257"/>
      <c r="M246" s="258"/>
      <c r="O246" s="40"/>
    </row>
    <row r="247" spans="1:17" ht="15" customHeight="1" x14ac:dyDescent="0.25">
      <c r="A247" s="38" t="s">
        <v>190</v>
      </c>
      <c r="B247" s="18" t="s">
        <v>44</v>
      </c>
      <c r="C247" s="11" t="s">
        <v>11</v>
      </c>
      <c r="D247" s="89">
        <v>0.26800000000000002</v>
      </c>
      <c r="E247" s="114" t="s">
        <v>32</v>
      </c>
      <c r="F247" s="256" t="s">
        <v>516</v>
      </c>
      <c r="G247" s="257"/>
      <c r="H247" s="257"/>
      <c r="I247" s="257"/>
      <c r="J247" s="257"/>
      <c r="K247" s="257"/>
      <c r="L247" s="257"/>
      <c r="M247" s="258"/>
      <c r="N247" s="2" t="s">
        <v>525</v>
      </c>
      <c r="O247" s="40"/>
    </row>
    <row r="248" spans="1:17" s="2" customFormat="1" ht="15" customHeight="1" thickBot="1" x14ac:dyDescent="0.3">
      <c r="A248" s="38" t="s">
        <v>190</v>
      </c>
      <c r="B248" s="18" t="s">
        <v>44</v>
      </c>
      <c r="C248" s="12" t="s">
        <v>20</v>
      </c>
      <c r="D248" s="82">
        <v>13.622399999999999</v>
      </c>
      <c r="E248" s="114" t="s">
        <v>451</v>
      </c>
      <c r="F248" s="259" t="s">
        <v>864</v>
      </c>
      <c r="G248" s="260"/>
      <c r="H248" s="260"/>
      <c r="I248" s="260"/>
      <c r="J248" s="260"/>
      <c r="K248" s="260"/>
      <c r="L248" s="260"/>
      <c r="M248" s="261"/>
      <c r="N248" s="2" t="s">
        <v>821</v>
      </c>
      <c r="O248" s="40">
        <v>12</v>
      </c>
      <c r="P248" s="129">
        <f>O248*Doplňkové_statistické_info!L12</f>
        <v>13.622399999999999</v>
      </c>
    </row>
    <row r="249" spans="1:17" ht="15" customHeight="1" x14ac:dyDescent="0.25">
      <c r="A249" s="38" t="s">
        <v>190</v>
      </c>
      <c r="B249" s="37" t="s">
        <v>43</v>
      </c>
      <c r="C249" s="14" t="s">
        <v>1</v>
      </c>
      <c r="D249" s="94">
        <v>0.980958</v>
      </c>
      <c r="E249" s="163" t="s">
        <v>451</v>
      </c>
      <c r="F249" s="253" t="s">
        <v>622</v>
      </c>
      <c r="G249" s="254"/>
      <c r="H249" s="254"/>
      <c r="I249" s="254"/>
      <c r="J249" s="254"/>
      <c r="K249" s="254"/>
      <c r="L249" s="254"/>
      <c r="M249" s="255"/>
      <c r="N249" s="3" t="s">
        <v>634</v>
      </c>
      <c r="O249" s="40">
        <v>26.7</v>
      </c>
      <c r="P249" s="2">
        <f>O249*Doplňkové_statistické_info!L7</f>
        <v>0.980958</v>
      </c>
    </row>
    <row r="250" spans="1:17" ht="15" customHeight="1" x14ac:dyDescent="0.25">
      <c r="A250" s="38" t="s">
        <v>190</v>
      </c>
      <c r="B250" s="18" t="s">
        <v>43</v>
      </c>
      <c r="C250" s="11" t="s">
        <v>7</v>
      </c>
      <c r="D250" s="89">
        <v>10.7</v>
      </c>
      <c r="E250" s="114" t="s">
        <v>716</v>
      </c>
      <c r="F250" s="268" t="s">
        <v>718</v>
      </c>
      <c r="G250" s="269"/>
      <c r="H250" s="269"/>
      <c r="I250" s="269"/>
      <c r="J250" s="269"/>
      <c r="K250" s="269"/>
      <c r="L250" s="269"/>
      <c r="M250" s="270"/>
      <c r="O250" s="40"/>
    </row>
    <row r="251" spans="1:17" ht="15" customHeight="1" x14ac:dyDescent="0.25">
      <c r="A251" s="38" t="s">
        <v>190</v>
      </c>
      <c r="B251" s="18" t="s">
        <v>43</v>
      </c>
      <c r="C251" s="11" t="s">
        <v>8</v>
      </c>
      <c r="D251" s="81" t="s">
        <v>57</v>
      </c>
      <c r="E251" s="166" t="s">
        <v>750</v>
      </c>
      <c r="F251" s="256" t="s">
        <v>357</v>
      </c>
      <c r="G251" s="257"/>
      <c r="H251" s="257"/>
      <c r="I251" s="257"/>
      <c r="J251" s="257"/>
      <c r="K251" s="257"/>
      <c r="L251" s="257"/>
      <c r="M251" s="258"/>
      <c r="O251" s="40"/>
    </row>
    <row r="252" spans="1:17" ht="15" customHeight="1" x14ac:dyDescent="0.25">
      <c r="A252" s="38" t="s">
        <v>190</v>
      </c>
      <c r="B252" s="18" t="s">
        <v>43</v>
      </c>
      <c r="C252" s="13" t="s">
        <v>28</v>
      </c>
      <c r="D252" s="112" t="s">
        <v>32</v>
      </c>
      <c r="E252" s="114" t="s">
        <v>451</v>
      </c>
      <c r="F252" s="256" t="s">
        <v>835</v>
      </c>
      <c r="G252" s="257"/>
      <c r="H252" s="257"/>
      <c r="I252" s="257"/>
      <c r="J252" s="257"/>
      <c r="K252" s="257"/>
      <c r="L252" s="257"/>
      <c r="M252" s="258"/>
      <c r="O252" s="40"/>
      <c r="Q252" s="143"/>
    </row>
    <row r="253" spans="1:17" s="2" customFormat="1" ht="15" customHeight="1" x14ac:dyDescent="0.25">
      <c r="A253" s="38" t="s">
        <v>190</v>
      </c>
      <c r="B253" s="18" t="s">
        <v>43</v>
      </c>
      <c r="C253" s="11" t="s">
        <v>9</v>
      </c>
      <c r="D253" s="81" t="s">
        <v>32</v>
      </c>
      <c r="E253" s="164" t="s">
        <v>32</v>
      </c>
      <c r="F253" s="256" t="s">
        <v>99</v>
      </c>
      <c r="G253" s="257"/>
      <c r="H253" s="257"/>
      <c r="I253" s="257"/>
      <c r="J253" s="257"/>
      <c r="K253" s="257"/>
      <c r="L253" s="257"/>
      <c r="M253" s="258"/>
      <c r="O253" s="40"/>
    </row>
    <row r="254" spans="1:17" ht="15" customHeight="1" x14ac:dyDescent="0.25">
      <c r="A254" s="38" t="s">
        <v>190</v>
      </c>
      <c r="B254" s="18" t="s">
        <v>43</v>
      </c>
      <c r="C254" s="11" t="s">
        <v>14</v>
      </c>
      <c r="D254" s="89">
        <v>14</v>
      </c>
      <c r="E254" s="114" t="s">
        <v>528</v>
      </c>
      <c r="F254" s="256" t="s">
        <v>572</v>
      </c>
      <c r="G254" s="257"/>
      <c r="H254" s="257"/>
      <c r="I254" s="257"/>
      <c r="J254" s="257"/>
      <c r="K254" s="257"/>
      <c r="L254" s="257"/>
      <c r="M254" s="258"/>
      <c r="O254" s="40"/>
    </row>
    <row r="255" spans="1:17" ht="15" customHeight="1" x14ac:dyDescent="0.25">
      <c r="A255" s="38" t="s">
        <v>190</v>
      </c>
      <c r="B255" s="18" t="s">
        <v>43</v>
      </c>
      <c r="C255" s="11" t="s">
        <v>23</v>
      </c>
      <c r="D255" s="81" t="s">
        <v>57</v>
      </c>
      <c r="E255" s="114" t="s">
        <v>451</v>
      </c>
      <c r="F255" s="262" t="s">
        <v>459</v>
      </c>
      <c r="G255" s="263"/>
      <c r="H255" s="263"/>
      <c r="I255" s="263"/>
      <c r="J255" s="263"/>
      <c r="K255" s="263"/>
      <c r="L255" s="263"/>
      <c r="M255" s="264"/>
      <c r="O255" s="40"/>
    </row>
    <row r="256" spans="1:17" ht="15" customHeight="1" x14ac:dyDescent="0.25">
      <c r="A256" s="38" t="s">
        <v>190</v>
      </c>
      <c r="B256" s="18" t="s">
        <v>43</v>
      </c>
      <c r="C256" s="11" t="s">
        <v>15</v>
      </c>
      <c r="D256" s="81" t="s">
        <v>57</v>
      </c>
      <c r="E256" s="114" t="s">
        <v>32</v>
      </c>
      <c r="F256" s="256" t="s">
        <v>125</v>
      </c>
      <c r="G256" s="257"/>
      <c r="H256" s="257"/>
      <c r="I256" s="257"/>
      <c r="J256" s="257"/>
      <c r="K256" s="257"/>
      <c r="L256" s="257"/>
      <c r="M256" s="258"/>
      <c r="O256" s="40"/>
    </row>
    <row r="257" spans="1:19" ht="15" customHeight="1" x14ac:dyDescent="0.25">
      <c r="A257" s="38" t="s">
        <v>190</v>
      </c>
      <c r="B257" s="18" t="s">
        <v>43</v>
      </c>
      <c r="C257" s="11" t="s">
        <v>17</v>
      </c>
      <c r="D257" s="81" t="s">
        <v>57</v>
      </c>
      <c r="E257" s="114" t="s">
        <v>451</v>
      </c>
      <c r="F257" s="256" t="s">
        <v>226</v>
      </c>
      <c r="G257" s="257"/>
      <c r="H257" s="257"/>
      <c r="I257" s="257"/>
      <c r="J257" s="257"/>
      <c r="K257" s="257"/>
      <c r="L257" s="257"/>
      <c r="M257" s="258"/>
      <c r="O257" s="40"/>
    </row>
    <row r="258" spans="1:19" ht="15" customHeight="1" x14ac:dyDescent="0.25">
      <c r="A258" s="38" t="s">
        <v>190</v>
      </c>
      <c r="B258" s="18" t="s">
        <v>43</v>
      </c>
      <c r="C258" s="11" t="s">
        <v>12</v>
      </c>
      <c r="D258" s="81" t="s">
        <v>57</v>
      </c>
      <c r="E258" s="114" t="s">
        <v>32</v>
      </c>
      <c r="F258" s="256" t="s">
        <v>153</v>
      </c>
      <c r="G258" s="257"/>
      <c r="H258" s="257"/>
      <c r="I258" s="257"/>
      <c r="J258" s="257"/>
      <c r="K258" s="257"/>
      <c r="L258" s="257"/>
      <c r="M258" s="258"/>
      <c r="O258" s="40"/>
    </row>
    <row r="259" spans="1:19" s="2" customFormat="1" ht="15" customHeight="1" x14ac:dyDescent="0.25">
      <c r="A259" s="38" t="s">
        <v>190</v>
      </c>
      <c r="B259" s="18" t="s">
        <v>43</v>
      </c>
      <c r="C259" s="11" t="s">
        <v>131</v>
      </c>
      <c r="D259" s="81">
        <v>0.19600000000000001</v>
      </c>
      <c r="E259" s="116" t="s">
        <v>451</v>
      </c>
      <c r="F259" s="256" t="s">
        <v>765</v>
      </c>
      <c r="G259" s="257"/>
      <c r="H259" s="257"/>
      <c r="I259" s="257"/>
      <c r="J259" s="257"/>
      <c r="K259" s="257"/>
      <c r="L259" s="257"/>
      <c r="M259" s="258"/>
      <c r="O259" s="40"/>
    </row>
    <row r="260" spans="1:19" ht="15" customHeight="1" x14ac:dyDescent="0.25">
      <c r="A260" s="38" t="s">
        <v>190</v>
      </c>
      <c r="B260" s="18" t="s">
        <v>43</v>
      </c>
      <c r="C260" s="11" t="s">
        <v>97</v>
      </c>
      <c r="D260" s="81" t="s">
        <v>32</v>
      </c>
      <c r="E260" s="114" t="s">
        <v>32</v>
      </c>
      <c r="F260" s="256" t="s">
        <v>165</v>
      </c>
      <c r="G260" s="257"/>
      <c r="H260" s="257"/>
      <c r="I260" s="257"/>
      <c r="J260" s="257"/>
      <c r="K260" s="257"/>
      <c r="L260" s="257"/>
      <c r="M260" s="258"/>
      <c r="O260" s="40"/>
    </row>
    <row r="261" spans="1:19" ht="15" customHeight="1" x14ac:dyDescent="0.25">
      <c r="A261" s="38" t="s">
        <v>190</v>
      </c>
      <c r="B261" s="18" t="s">
        <v>43</v>
      </c>
      <c r="C261" s="11" t="s">
        <v>29</v>
      </c>
      <c r="D261" s="81" t="s">
        <v>57</v>
      </c>
      <c r="E261" s="114" t="s">
        <v>609</v>
      </c>
      <c r="F261" s="256" t="s">
        <v>182</v>
      </c>
      <c r="G261" s="257"/>
      <c r="H261" s="257"/>
      <c r="I261" s="257"/>
      <c r="J261" s="257"/>
      <c r="K261" s="257"/>
      <c r="L261" s="257"/>
      <c r="M261" s="258"/>
      <c r="O261" s="40"/>
    </row>
    <row r="262" spans="1:19" ht="15" customHeight="1" x14ac:dyDescent="0.25">
      <c r="A262" s="38" t="s">
        <v>190</v>
      </c>
      <c r="B262" s="18" t="s">
        <v>43</v>
      </c>
      <c r="C262" s="11" t="s">
        <v>16</v>
      </c>
      <c r="D262" s="81" t="s">
        <v>32</v>
      </c>
      <c r="E262" s="116" t="s">
        <v>735</v>
      </c>
      <c r="F262" s="268" t="s">
        <v>736</v>
      </c>
      <c r="G262" s="269"/>
      <c r="H262" s="269"/>
      <c r="I262" s="269"/>
      <c r="J262" s="269"/>
      <c r="K262" s="269"/>
      <c r="L262" s="269"/>
      <c r="M262" s="270"/>
      <c r="O262" s="40"/>
    </row>
    <row r="263" spans="1:19" s="2" customFormat="1" ht="15" customHeight="1" x14ac:dyDescent="0.25">
      <c r="A263" s="38" t="s">
        <v>190</v>
      </c>
      <c r="B263" s="18" t="s">
        <v>43</v>
      </c>
      <c r="C263" s="11" t="s">
        <v>19</v>
      </c>
      <c r="D263" s="81" t="s">
        <v>32</v>
      </c>
      <c r="E263" s="114" t="s">
        <v>451</v>
      </c>
      <c r="F263" s="256" t="s">
        <v>789</v>
      </c>
      <c r="G263" s="257"/>
      <c r="H263" s="257"/>
      <c r="I263" s="257"/>
      <c r="J263" s="257"/>
      <c r="K263" s="257"/>
      <c r="L263" s="257"/>
      <c r="M263" s="258"/>
      <c r="O263" s="40"/>
      <c r="S263"/>
    </row>
    <row r="264" spans="1:19" s="2" customFormat="1" ht="15" customHeight="1" x14ac:dyDescent="0.25">
      <c r="A264" s="38" t="s">
        <v>190</v>
      </c>
      <c r="B264" s="18" t="s">
        <v>43</v>
      </c>
      <c r="C264" s="11" t="s">
        <v>18</v>
      </c>
      <c r="D264" s="81" t="s">
        <v>32</v>
      </c>
      <c r="E264" s="114" t="s">
        <v>32</v>
      </c>
      <c r="F264" s="256" t="s">
        <v>195</v>
      </c>
      <c r="G264" s="257"/>
      <c r="H264" s="257"/>
      <c r="I264" s="257"/>
      <c r="J264" s="257"/>
      <c r="K264" s="257"/>
      <c r="L264" s="257"/>
      <c r="M264" s="258"/>
      <c r="O264" s="40"/>
    </row>
    <row r="265" spans="1:19" ht="15.75" customHeight="1" x14ac:dyDescent="0.25">
      <c r="A265" s="38" t="s">
        <v>190</v>
      </c>
      <c r="B265" s="18" t="s">
        <v>43</v>
      </c>
      <c r="C265" s="11" t="s">
        <v>6</v>
      </c>
      <c r="D265" s="89">
        <v>48.5</v>
      </c>
      <c r="E265" s="114" t="s">
        <v>502</v>
      </c>
      <c r="F265" s="256" t="s">
        <v>248</v>
      </c>
      <c r="G265" s="257"/>
      <c r="H265" s="257"/>
      <c r="I265" s="257"/>
      <c r="J265" s="257"/>
      <c r="K265" s="257"/>
      <c r="L265" s="257"/>
      <c r="M265" s="258"/>
      <c r="O265" s="40"/>
      <c r="S265" s="2"/>
    </row>
    <row r="266" spans="1:19" ht="15" customHeight="1" x14ac:dyDescent="0.25">
      <c r="A266" s="38" t="s">
        <v>190</v>
      </c>
      <c r="B266" s="18" t="s">
        <v>43</v>
      </c>
      <c r="C266" s="11" t="s">
        <v>26</v>
      </c>
      <c r="D266" s="86">
        <v>7.6999999999999999E-2</v>
      </c>
      <c r="E266" s="114" t="s">
        <v>677</v>
      </c>
      <c r="F266" s="256" t="s">
        <v>340</v>
      </c>
      <c r="G266" s="257"/>
      <c r="H266" s="257"/>
      <c r="I266" s="257"/>
      <c r="J266" s="257"/>
      <c r="K266" s="257"/>
      <c r="L266" s="257"/>
      <c r="M266" s="258"/>
      <c r="O266" s="40"/>
    </row>
    <row r="267" spans="1:19" ht="15" customHeight="1" x14ac:dyDescent="0.25">
      <c r="A267" s="38" t="s">
        <v>190</v>
      </c>
      <c r="B267" s="18" t="s">
        <v>43</v>
      </c>
      <c r="C267" s="11" t="s">
        <v>22</v>
      </c>
      <c r="D267" s="86" t="s">
        <v>32</v>
      </c>
      <c r="E267" s="114" t="s">
        <v>451</v>
      </c>
      <c r="F267" s="256" t="s">
        <v>535</v>
      </c>
      <c r="G267" s="257"/>
      <c r="H267" s="257"/>
      <c r="I267" s="257"/>
      <c r="J267" s="257"/>
      <c r="K267" s="257"/>
      <c r="L267" s="257"/>
      <c r="M267" s="258"/>
      <c r="O267" s="40"/>
    </row>
    <row r="268" spans="1:19" ht="15" customHeight="1" x14ac:dyDescent="0.25">
      <c r="A268" s="38" t="s">
        <v>190</v>
      </c>
      <c r="B268" s="18" t="s">
        <v>43</v>
      </c>
      <c r="C268" s="11" t="s">
        <v>3</v>
      </c>
      <c r="D268" s="86" t="s">
        <v>57</v>
      </c>
      <c r="E268" s="114" t="s">
        <v>32</v>
      </c>
      <c r="F268" s="256" t="s">
        <v>554</v>
      </c>
      <c r="G268" s="257"/>
      <c r="H268" s="257"/>
      <c r="I268" s="257"/>
      <c r="J268" s="257"/>
      <c r="K268" s="257"/>
      <c r="L268" s="257"/>
      <c r="M268" s="258"/>
      <c r="O268" s="40"/>
    </row>
    <row r="269" spans="1:19" ht="16.5" customHeight="1" thickBot="1" x14ac:dyDescent="0.3">
      <c r="A269" s="38" t="s">
        <v>190</v>
      </c>
      <c r="B269" s="17" t="s">
        <v>43</v>
      </c>
      <c r="C269" s="12" t="s">
        <v>20</v>
      </c>
      <c r="D269" s="95" t="s">
        <v>57</v>
      </c>
      <c r="E269" s="154" t="s">
        <v>32</v>
      </c>
      <c r="F269" s="259" t="s">
        <v>215</v>
      </c>
      <c r="G269" s="260"/>
      <c r="H269" s="260"/>
      <c r="I269" s="260"/>
      <c r="J269" s="260"/>
      <c r="K269" s="260"/>
      <c r="L269" s="260"/>
      <c r="M269" s="261"/>
      <c r="O269" s="40"/>
      <c r="P269" s="129"/>
    </row>
    <row r="270" spans="1:19" ht="15" customHeight="1" x14ac:dyDescent="0.25">
      <c r="A270" s="43" t="s">
        <v>27</v>
      </c>
      <c r="B270" s="58" t="s">
        <v>33</v>
      </c>
      <c r="C270" s="14" t="s">
        <v>1</v>
      </c>
      <c r="D270" s="104">
        <v>0.84899999999999998</v>
      </c>
      <c r="E270" s="163" t="s">
        <v>613</v>
      </c>
      <c r="F270" s="253" t="s">
        <v>630</v>
      </c>
      <c r="G270" s="254"/>
      <c r="H270" s="254"/>
      <c r="I270" s="254"/>
      <c r="J270" s="254"/>
      <c r="K270" s="254"/>
      <c r="L270" s="254"/>
      <c r="M270" s="255"/>
      <c r="N270" s="2" t="s">
        <v>614</v>
      </c>
      <c r="O270" s="40">
        <v>23.1</v>
      </c>
      <c r="P270" s="2">
        <f>O270*Doplňkové_statistické_info!L7</f>
        <v>0.84869400000000006</v>
      </c>
    </row>
    <row r="271" spans="1:19" ht="15" customHeight="1" x14ac:dyDescent="0.25">
      <c r="A271" s="33" t="s">
        <v>27</v>
      </c>
      <c r="B271" s="58" t="s">
        <v>33</v>
      </c>
      <c r="C271" s="11" t="s">
        <v>22</v>
      </c>
      <c r="D271" s="81" t="s">
        <v>57</v>
      </c>
      <c r="E271" s="114" t="s">
        <v>32</v>
      </c>
      <c r="F271" s="256" t="s">
        <v>56</v>
      </c>
      <c r="G271" s="257"/>
      <c r="H271" s="257"/>
      <c r="I271" s="257"/>
      <c r="J271" s="257"/>
      <c r="K271" s="257"/>
      <c r="L271" s="257"/>
      <c r="M271" s="258"/>
      <c r="O271" s="40"/>
    </row>
    <row r="272" spans="1:19" ht="16.5" customHeight="1" x14ac:dyDescent="0.25">
      <c r="A272" s="33" t="s">
        <v>27</v>
      </c>
      <c r="B272" s="58" t="s">
        <v>33</v>
      </c>
      <c r="C272" s="13" t="s">
        <v>28</v>
      </c>
      <c r="D272" s="112">
        <v>1.0009679999999999</v>
      </c>
      <c r="E272" s="114" t="s">
        <v>32</v>
      </c>
      <c r="F272" s="256" t="s">
        <v>285</v>
      </c>
      <c r="G272" s="257"/>
      <c r="H272" s="257"/>
      <c r="I272" s="257"/>
      <c r="J272" s="257"/>
      <c r="K272" s="257"/>
      <c r="L272" s="257"/>
      <c r="M272" s="258"/>
      <c r="N272" s="2" t="s">
        <v>838</v>
      </c>
      <c r="O272" s="144">
        <v>358</v>
      </c>
      <c r="P272" s="2">
        <f>O272*Doplňkové_statistické_info!L14</f>
        <v>1.0009679999999999</v>
      </c>
      <c r="Q272" s="144"/>
    </row>
    <row r="273" spans="1:19" ht="15" customHeight="1" x14ac:dyDescent="0.25">
      <c r="A273" s="33" t="s">
        <v>27</v>
      </c>
      <c r="B273" s="58" t="s">
        <v>33</v>
      </c>
      <c r="C273" s="11" t="s">
        <v>14</v>
      </c>
      <c r="D273" s="81">
        <v>3.18</v>
      </c>
      <c r="E273" s="114" t="s">
        <v>528</v>
      </c>
      <c r="F273" s="256" t="s">
        <v>595</v>
      </c>
      <c r="G273" s="257"/>
      <c r="H273" s="257"/>
      <c r="I273" s="257"/>
      <c r="J273" s="257"/>
      <c r="K273" s="257"/>
      <c r="L273" s="257"/>
      <c r="M273" s="258"/>
      <c r="N273" s="2" t="s">
        <v>596</v>
      </c>
      <c r="O273" s="40"/>
    </row>
    <row r="274" spans="1:19" ht="15" customHeight="1" x14ac:dyDescent="0.25">
      <c r="A274" s="33" t="s">
        <v>27</v>
      </c>
      <c r="B274" s="58" t="s">
        <v>33</v>
      </c>
      <c r="C274" s="11" t="s">
        <v>17</v>
      </c>
      <c r="D274" s="81" t="s">
        <v>57</v>
      </c>
      <c r="E274" s="114" t="s">
        <v>32</v>
      </c>
      <c r="F274" s="256" t="s">
        <v>227</v>
      </c>
      <c r="G274" s="257"/>
      <c r="H274" s="257"/>
      <c r="I274" s="257"/>
      <c r="J274" s="257"/>
      <c r="K274" s="257"/>
      <c r="L274" s="257"/>
      <c r="M274" s="258"/>
      <c r="O274" s="40"/>
    </row>
    <row r="275" spans="1:19" ht="15" customHeight="1" x14ac:dyDescent="0.25">
      <c r="A275" s="33" t="s">
        <v>27</v>
      </c>
      <c r="B275" s="58" t="s">
        <v>33</v>
      </c>
      <c r="C275" s="11" t="s">
        <v>29</v>
      </c>
      <c r="D275" s="81" t="s">
        <v>57</v>
      </c>
      <c r="E275" s="114" t="s">
        <v>32</v>
      </c>
      <c r="F275" s="256" t="s">
        <v>805</v>
      </c>
      <c r="G275" s="257"/>
      <c r="H275" s="257"/>
      <c r="I275" s="257"/>
      <c r="J275" s="257"/>
      <c r="K275" s="257"/>
      <c r="L275" s="257"/>
      <c r="M275" s="258"/>
      <c r="O275" s="40"/>
    </row>
    <row r="276" spans="1:19" ht="15" customHeight="1" thickBot="1" x14ac:dyDescent="0.3">
      <c r="A276" s="33" t="s">
        <v>27</v>
      </c>
      <c r="B276" s="58" t="s">
        <v>33</v>
      </c>
      <c r="C276" s="11" t="s">
        <v>12</v>
      </c>
      <c r="D276" s="84">
        <v>1.05</v>
      </c>
      <c r="E276" s="114" t="s">
        <v>503</v>
      </c>
      <c r="F276" s="256" t="s">
        <v>152</v>
      </c>
      <c r="G276" s="257"/>
      <c r="H276" s="257"/>
      <c r="I276" s="257"/>
      <c r="J276" s="257"/>
      <c r="K276" s="257"/>
      <c r="L276" s="257"/>
      <c r="M276" s="258"/>
      <c r="O276" s="40"/>
    </row>
    <row r="277" spans="1:19" ht="15" customHeight="1" x14ac:dyDescent="0.25">
      <c r="A277" s="33" t="s">
        <v>27</v>
      </c>
      <c r="B277" s="58" t="s">
        <v>33</v>
      </c>
      <c r="C277" s="11" t="s">
        <v>26</v>
      </c>
      <c r="D277" s="81">
        <v>3.0000000000000001E-3</v>
      </c>
      <c r="E277" s="114" t="s">
        <v>32</v>
      </c>
      <c r="F277" s="256" t="s">
        <v>675</v>
      </c>
      <c r="G277" s="257"/>
      <c r="H277" s="257"/>
      <c r="I277" s="257"/>
      <c r="J277" s="257"/>
      <c r="K277" s="257"/>
      <c r="L277" s="257"/>
      <c r="M277" s="258"/>
      <c r="O277" s="40"/>
    </row>
    <row r="278" spans="1:19" s="2" customFormat="1" ht="15" customHeight="1" x14ac:dyDescent="0.25">
      <c r="A278" s="33" t="s">
        <v>27</v>
      </c>
      <c r="B278" s="58" t="s">
        <v>33</v>
      </c>
      <c r="C278" s="11" t="s">
        <v>13</v>
      </c>
      <c r="D278" s="82">
        <v>3.0333600000000001</v>
      </c>
      <c r="E278" s="114" t="s">
        <v>513</v>
      </c>
      <c r="F278" s="262" t="s">
        <v>149</v>
      </c>
      <c r="G278" s="263"/>
      <c r="H278" s="263"/>
      <c r="I278" s="263"/>
      <c r="J278" s="263"/>
      <c r="K278" s="263"/>
      <c r="L278" s="263"/>
      <c r="M278" s="264"/>
      <c r="N278" s="2" t="s">
        <v>140</v>
      </c>
      <c r="O278" s="2">
        <v>33</v>
      </c>
      <c r="P278" s="10">
        <f>O278*Doplňkové_statistické_info!L10</f>
        <v>3.0333600000000001</v>
      </c>
      <c r="S278"/>
    </row>
    <row r="279" spans="1:19" s="2" customFormat="1" ht="15" customHeight="1" x14ac:dyDescent="0.25">
      <c r="A279" s="33" t="s">
        <v>27</v>
      </c>
      <c r="B279" s="58" t="s">
        <v>33</v>
      </c>
      <c r="C279" s="11" t="s">
        <v>131</v>
      </c>
      <c r="D279" s="81" t="s">
        <v>57</v>
      </c>
      <c r="E279" s="114" t="s">
        <v>32</v>
      </c>
      <c r="F279" s="256" t="s">
        <v>157</v>
      </c>
      <c r="G279" s="257"/>
      <c r="H279" s="257"/>
      <c r="I279" s="257"/>
      <c r="J279" s="257"/>
      <c r="K279" s="257"/>
      <c r="L279" s="257"/>
      <c r="M279" s="258"/>
      <c r="O279" s="40"/>
    </row>
    <row r="280" spans="1:19" s="2" customFormat="1" ht="15" customHeight="1" x14ac:dyDescent="0.25">
      <c r="A280" s="33" t="s">
        <v>27</v>
      </c>
      <c r="B280" s="58" t="s">
        <v>33</v>
      </c>
      <c r="C280" s="11" t="s">
        <v>6</v>
      </c>
      <c r="D280" s="81" t="s">
        <v>57</v>
      </c>
      <c r="E280" s="114" t="s">
        <v>502</v>
      </c>
      <c r="F280" s="256" t="s">
        <v>494</v>
      </c>
      <c r="G280" s="257"/>
      <c r="H280" s="257"/>
      <c r="I280" s="257"/>
      <c r="J280" s="257"/>
      <c r="K280" s="257"/>
      <c r="L280" s="257"/>
      <c r="M280" s="258"/>
      <c r="O280" s="40"/>
    </row>
    <row r="281" spans="1:19" s="2" customFormat="1" ht="15" customHeight="1" x14ac:dyDescent="0.25">
      <c r="A281" s="33" t="s">
        <v>27</v>
      </c>
      <c r="B281" s="58" t="s">
        <v>33</v>
      </c>
      <c r="C281" s="11" t="s">
        <v>7</v>
      </c>
      <c r="D281" s="81" t="s">
        <v>57</v>
      </c>
      <c r="E281" s="114" t="s">
        <v>32</v>
      </c>
      <c r="F281" s="313" t="s">
        <v>717</v>
      </c>
      <c r="G281" s="314"/>
      <c r="H281" s="314"/>
      <c r="I281" s="314"/>
      <c r="J281" s="314"/>
      <c r="K281" s="314"/>
      <c r="L281" s="314"/>
      <c r="M281" s="315"/>
      <c r="O281" s="40"/>
    </row>
    <row r="282" spans="1:19" ht="15.75" customHeight="1" x14ac:dyDescent="0.25">
      <c r="A282" s="33" t="s">
        <v>27</v>
      </c>
      <c r="B282" s="58" t="s">
        <v>33</v>
      </c>
      <c r="C282" s="11" t="s">
        <v>8</v>
      </c>
      <c r="D282" s="81" t="s">
        <v>57</v>
      </c>
      <c r="E282" s="114" t="s">
        <v>32</v>
      </c>
      <c r="F282" s="313" t="s">
        <v>353</v>
      </c>
      <c r="G282" s="314"/>
      <c r="H282" s="314"/>
      <c r="I282" s="314"/>
      <c r="J282" s="314"/>
      <c r="K282" s="314"/>
      <c r="L282" s="314"/>
      <c r="M282" s="315"/>
      <c r="O282" s="40"/>
      <c r="S282" s="2"/>
    </row>
    <row r="283" spans="1:19" ht="15" customHeight="1" x14ac:dyDescent="0.25">
      <c r="A283" s="33" t="s">
        <v>27</v>
      </c>
      <c r="B283" s="58" t="s">
        <v>33</v>
      </c>
      <c r="C283" s="11" t="s">
        <v>24</v>
      </c>
      <c r="D283" s="81" t="s">
        <v>57</v>
      </c>
      <c r="E283" s="116" t="s">
        <v>513</v>
      </c>
      <c r="F283" s="313" t="s">
        <v>378</v>
      </c>
      <c r="G283" s="314"/>
      <c r="H283" s="314"/>
      <c r="I283" s="314"/>
      <c r="J283" s="314"/>
      <c r="K283" s="314"/>
      <c r="L283" s="314"/>
      <c r="M283" s="315"/>
      <c r="O283" s="40"/>
    </row>
    <row r="284" spans="1:19" ht="15" customHeight="1" x14ac:dyDescent="0.25">
      <c r="A284" s="33" t="s">
        <v>27</v>
      </c>
      <c r="B284" s="58" t="s">
        <v>33</v>
      </c>
      <c r="C284" s="11" t="s">
        <v>23</v>
      </c>
      <c r="D284" s="81" t="s">
        <v>57</v>
      </c>
      <c r="E284" s="114" t="s">
        <v>32</v>
      </c>
      <c r="F284" s="313" t="s">
        <v>457</v>
      </c>
      <c r="G284" s="314"/>
      <c r="H284" s="314"/>
      <c r="I284" s="314"/>
      <c r="J284" s="314"/>
      <c r="K284" s="314"/>
      <c r="L284" s="314"/>
      <c r="M284" s="315"/>
      <c r="O284" s="40"/>
    </row>
    <row r="285" spans="1:19" ht="15" customHeight="1" x14ac:dyDescent="0.25">
      <c r="A285" s="33" t="s">
        <v>27</v>
      </c>
      <c r="B285" s="58" t="s">
        <v>33</v>
      </c>
      <c r="C285" s="11" t="s">
        <v>3</v>
      </c>
      <c r="D285" s="105" t="s">
        <v>57</v>
      </c>
      <c r="E285" s="114" t="s">
        <v>513</v>
      </c>
      <c r="F285" s="313" t="s">
        <v>547</v>
      </c>
      <c r="G285" s="314"/>
      <c r="H285" s="314"/>
      <c r="I285" s="314"/>
      <c r="J285" s="314"/>
      <c r="K285" s="314"/>
      <c r="L285" s="314"/>
      <c r="M285" s="315"/>
      <c r="O285" s="40"/>
    </row>
    <row r="286" spans="1:19" ht="15" customHeight="1" x14ac:dyDescent="0.25">
      <c r="A286" s="33" t="s">
        <v>27</v>
      </c>
      <c r="B286" s="124" t="s">
        <v>33</v>
      </c>
      <c r="C286" s="11" t="s">
        <v>2</v>
      </c>
      <c r="D286" s="105" t="s">
        <v>57</v>
      </c>
      <c r="E286" s="114" t="s">
        <v>32</v>
      </c>
      <c r="F286" s="268" t="s">
        <v>800</v>
      </c>
      <c r="G286" s="269"/>
      <c r="H286" s="269"/>
      <c r="I286" s="269"/>
      <c r="J286" s="269"/>
      <c r="K286" s="269"/>
      <c r="L286" s="269"/>
      <c r="M286" s="270"/>
      <c r="O286" s="40"/>
    </row>
    <row r="287" spans="1:19" ht="15" customHeight="1" thickBot="1" x14ac:dyDescent="0.3">
      <c r="A287" s="33" t="s">
        <v>27</v>
      </c>
      <c r="B287" s="58" t="s">
        <v>33</v>
      </c>
      <c r="C287" s="12" t="s">
        <v>10</v>
      </c>
      <c r="D287" s="84" t="s">
        <v>32</v>
      </c>
      <c r="E287" s="154" t="s">
        <v>32</v>
      </c>
      <c r="F287" s="279" t="s">
        <v>258</v>
      </c>
      <c r="G287" s="280"/>
      <c r="H287" s="280"/>
      <c r="I287" s="280"/>
      <c r="J287" s="280"/>
      <c r="K287" s="280"/>
      <c r="L287" s="280"/>
      <c r="M287" s="281"/>
      <c r="O287" s="40"/>
    </row>
    <row r="288" spans="1:19" ht="15" customHeight="1" x14ac:dyDescent="0.25">
      <c r="A288" s="34" t="s">
        <v>27</v>
      </c>
      <c r="B288" s="37" t="s">
        <v>50</v>
      </c>
      <c r="C288" s="14" t="s">
        <v>3</v>
      </c>
      <c r="D288" s="85" t="s">
        <v>57</v>
      </c>
      <c r="E288" s="115" t="s">
        <v>32</v>
      </c>
      <c r="F288" s="268" t="s">
        <v>220</v>
      </c>
      <c r="G288" s="269"/>
      <c r="H288" s="269"/>
      <c r="I288" s="269"/>
      <c r="J288" s="269"/>
      <c r="K288" s="269"/>
      <c r="L288" s="269"/>
      <c r="M288" s="270"/>
      <c r="O288" s="40"/>
    </row>
    <row r="289" spans="1:19" ht="15" customHeight="1" x14ac:dyDescent="0.25">
      <c r="A289" s="34" t="s">
        <v>27</v>
      </c>
      <c r="B289" s="18" t="s">
        <v>50</v>
      </c>
      <c r="C289" s="11" t="s">
        <v>4</v>
      </c>
      <c r="D289" s="81" t="s">
        <v>32</v>
      </c>
      <c r="E289" s="114" t="s">
        <v>451</v>
      </c>
      <c r="F289" s="268" t="s">
        <v>64</v>
      </c>
      <c r="G289" s="269"/>
      <c r="H289" s="269"/>
      <c r="I289" s="269"/>
      <c r="J289" s="269"/>
      <c r="K289" s="269"/>
      <c r="L289" s="269"/>
      <c r="M289" s="270"/>
      <c r="O289" s="40"/>
    </row>
    <row r="290" spans="1:19" ht="15" customHeight="1" x14ac:dyDescent="0.25">
      <c r="A290" s="34" t="s">
        <v>27</v>
      </c>
      <c r="B290" s="18" t="s">
        <v>50</v>
      </c>
      <c r="C290" s="11" t="s">
        <v>6</v>
      </c>
      <c r="D290" s="81" t="s">
        <v>57</v>
      </c>
      <c r="E290" s="114" t="s">
        <v>502</v>
      </c>
      <c r="F290" s="268" t="s">
        <v>77</v>
      </c>
      <c r="G290" s="269"/>
      <c r="H290" s="269"/>
      <c r="I290" s="269"/>
      <c r="J290" s="269"/>
      <c r="K290" s="269"/>
      <c r="L290" s="269"/>
      <c r="M290" s="270"/>
      <c r="O290" s="40"/>
    </row>
    <row r="291" spans="1:19" ht="15" customHeight="1" x14ac:dyDescent="0.25">
      <c r="A291" s="34" t="s">
        <v>27</v>
      </c>
      <c r="B291" s="18" t="s">
        <v>50</v>
      </c>
      <c r="C291" s="11" t="s">
        <v>7</v>
      </c>
      <c r="D291" s="81" t="s">
        <v>57</v>
      </c>
      <c r="E291" s="114" t="s">
        <v>451</v>
      </c>
      <c r="F291" s="268" t="s">
        <v>723</v>
      </c>
      <c r="G291" s="269"/>
      <c r="H291" s="269"/>
      <c r="I291" s="269"/>
      <c r="J291" s="269"/>
      <c r="K291" s="269"/>
      <c r="L291" s="269"/>
      <c r="M291" s="270"/>
      <c r="O291" s="40"/>
    </row>
    <row r="292" spans="1:19" ht="15" customHeight="1" x14ac:dyDescent="0.25">
      <c r="A292" s="34" t="s">
        <v>27</v>
      </c>
      <c r="B292" s="18" t="s">
        <v>50</v>
      </c>
      <c r="C292" s="13" t="s">
        <v>28</v>
      </c>
      <c r="D292" s="134" t="s">
        <v>57</v>
      </c>
      <c r="E292" s="118" t="s">
        <v>513</v>
      </c>
      <c r="F292" s="268" t="s">
        <v>96</v>
      </c>
      <c r="G292" s="269"/>
      <c r="H292" s="269"/>
      <c r="I292" s="269"/>
      <c r="J292" s="269"/>
      <c r="K292" s="269"/>
      <c r="L292" s="269"/>
      <c r="M292" s="270"/>
      <c r="O292" s="40"/>
      <c r="Q292" s="143"/>
    </row>
    <row r="293" spans="1:19" ht="15" customHeight="1" x14ac:dyDescent="0.25">
      <c r="A293" s="34" t="s">
        <v>27</v>
      </c>
      <c r="B293" s="18" t="s">
        <v>50</v>
      </c>
      <c r="C293" s="11" t="s">
        <v>9</v>
      </c>
      <c r="D293" s="81" t="s">
        <v>32</v>
      </c>
      <c r="E293" s="164" t="s">
        <v>32</v>
      </c>
      <c r="F293" s="268" t="s">
        <v>102</v>
      </c>
      <c r="G293" s="269"/>
      <c r="H293" s="269"/>
      <c r="I293" s="269"/>
      <c r="J293" s="269"/>
      <c r="K293" s="269"/>
      <c r="L293" s="269"/>
      <c r="M293" s="270"/>
      <c r="O293" s="40"/>
    </row>
    <row r="294" spans="1:19" s="2" customFormat="1" ht="15" customHeight="1" x14ac:dyDescent="0.25">
      <c r="A294" s="34" t="s">
        <v>27</v>
      </c>
      <c r="B294" s="18" t="s">
        <v>50</v>
      </c>
      <c r="C294" s="11" t="s">
        <v>14</v>
      </c>
      <c r="D294" s="81">
        <v>0.70199999999999996</v>
      </c>
      <c r="E294" s="114" t="s">
        <v>528</v>
      </c>
      <c r="F294" s="268" t="s">
        <v>577</v>
      </c>
      <c r="G294" s="269"/>
      <c r="H294" s="269"/>
      <c r="I294" s="269"/>
      <c r="J294" s="269"/>
      <c r="K294" s="269"/>
      <c r="L294" s="269"/>
      <c r="M294" s="270"/>
      <c r="N294" s="53" t="s">
        <v>575</v>
      </c>
      <c r="O294" s="40"/>
      <c r="S294"/>
    </row>
    <row r="295" spans="1:19" s="2" customFormat="1" ht="16.5" customHeight="1" x14ac:dyDescent="0.25">
      <c r="A295" s="34" t="s">
        <v>27</v>
      </c>
      <c r="B295" s="18" t="s">
        <v>50</v>
      </c>
      <c r="C295" s="11" t="s">
        <v>13</v>
      </c>
      <c r="D295" s="106">
        <v>28.954799999999999</v>
      </c>
      <c r="E295" s="114" t="s">
        <v>451</v>
      </c>
      <c r="F295" s="268" t="s">
        <v>136</v>
      </c>
      <c r="G295" s="269"/>
      <c r="H295" s="269"/>
      <c r="I295" s="269"/>
      <c r="J295" s="269"/>
      <c r="K295" s="269"/>
      <c r="L295" s="269"/>
      <c r="M295" s="270"/>
      <c r="N295" s="3" t="s">
        <v>409</v>
      </c>
      <c r="O295" s="2">
        <v>315</v>
      </c>
      <c r="P295" s="10">
        <f>O295*Doplňkové_statistické_info!L10</f>
        <v>28.954799999999999</v>
      </c>
    </row>
    <row r="296" spans="1:19" s="2" customFormat="1" ht="15" customHeight="1" x14ac:dyDescent="0.25">
      <c r="A296" s="34" t="s">
        <v>27</v>
      </c>
      <c r="B296" s="18" t="s">
        <v>50</v>
      </c>
      <c r="C296" s="11" t="s">
        <v>23</v>
      </c>
      <c r="D296" s="81" t="s">
        <v>57</v>
      </c>
      <c r="E296" s="114" t="s">
        <v>503</v>
      </c>
      <c r="F296" s="268" t="s">
        <v>456</v>
      </c>
      <c r="G296" s="269"/>
      <c r="H296" s="269"/>
      <c r="I296" s="269"/>
      <c r="J296" s="269"/>
      <c r="K296" s="269"/>
      <c r="L296" s="269"/>
      <c r="M296" s="270"/>
      <c r="O296" s="40"/>
    </row>
    <row r="297" spans="1:19" s="2" customFormat="1" ht="15" customHeight="1" x14ac:dyDescent="0.25">
      <c r="A297" s="34" t="s">
        <v>27</v>
      </c>
      <c r="B297" s="18" t="s">
        <v>50</v>
      </c>
      <c r="C297" s="11" t="s">
        <v>17</v>
      </c>
      <c r="D297" s="89">
        <v>5</v>
      </c>
      <c r="E297" s="114" t="s">
        <v>32</v>
      </c>
      <c r="F297" s="268" t="s">
        <v>294</v>
      </c>
      <c r="G297" s="269"/>
      <c r="H297" s="269"/>
      <c r="I297" s="269"/>
      <c r="J297" s="269"/>
      <c r="K297" s="269"/>
      <c r="L297" s="269"/>
      <c r="M297" s="270"/>
      <c r="O297" s="40"/>
    </row>
    <row r="298" spans="1:19" ht="15.75" customHeight="1" x14ac:dyDescent="0.25">
      <c r="A298" s="34" t="s">
        <v>27</v>
      </c>
      <c r="B298" s="18" t="s">
        <v>50</v>
      </c>
      <c r="C298" s="11" t="s">
        <v>10</v>
      </c>
      <c r="D298" s="81" t="s">
        <v>32</v>
      </c>
      <c r="E298" s="114" t="s">
        <v>451</v>
      </c>
      <c r="F298" s="268" t="s">
        <v>343</v>
      </c>
      <c r="G298" s="269"/>
      <c r="H298" s="269"/>
      <c r="I298" s="269"/>
      <c r="J298" s="269"/>
      <c r="K298" s="269"/>
      <c r="L298" s="269"/>
      <c r="M298" s="270"/>
      <c r="O298" s="40"/>
      <c r="S298" s="2"/>
    </row>
    <row r="299" spans="1:19" ht="15" customHeight="1" x14ac:dyDescent="0.25">
      <c r="A299" s="34" t="s">
        <v>27</v>
      </c>
      <c r="B299" s="18" t="s">
        <v>50</v>
      </c>
      <c r="C299" s="11" t="s">
        <v>5</v>
      </c>
      <c r="D299" s="89">
        <v>12.052</v>
      </c>
      <c r="E299" s="114" t="s">
        <v>609</v>
      </c>
      <c r="F299" s="268" t="s">
        <v>654</v>
      </c>
      <c r="G299" s="269"/>
      <c r="H299" s="269"/>
      <c r="I299" s="269"/>
      <c r="J299" s="269"/>
      <c r="K299" s="269"/>
      <c r="L299" s="269"/>
      <c r="M299" s="270"/>
      <c r="N299" s="3" t="s">
        <v>327</v>
      </c>
      <c r="O299" s="27"/>
    </row>
    <row r="300" spans="1:19" ht="15" customHeight="1" x14ac:dyDescent="0.25">
      <c r="A300" s="34" t="s">
        <v>27</v>
      </c>
      <c r="B300" s="18" t="s">
        <v>50</v>
      </c>
      <c r="C300" s="11" t="s">
        <v>11</v>
      </c>
      <c r="D300" s="86" t="s">
        <v>57</v>
      </c>
      <c r="E300" s="114" t="s">
        <v>513</v>
      </c>
      <c r="F300" s="268" t="s">
        <v>291</v>
      </c>
      <c r="G300" s="269"/>
      <c r="H300" s="269"/>
      <c r="I300" s="269"/>
      <c r="J300" s="269"/>
      <c r="K300" s="269"/>
      <c r="L300" s="269"/>
      <c r="M300" s="270"/>
      <c r="N300" s="3"/>
    </row>
    <row r="301" spans="1:19" ht="15" customHeight="1" x14ac:dyDescent="0.25">
      <c r="A301" s="34" t="s">
        <v>27</v>
      </c>
      <c r="B301" s="18" t="s">
        <v>50</v>
      </c>
      <c r="C301" s="11" t="s">
        <v>1</v>
      </c>
      <c r="D301" s="86" t="s">
        <v>32</v>
      </c>
      <c r="E301" s="114" t="s">
        <v>604</v>
      </c>
      <c r="F301" s="268" t="s">
        <v>610</v>
      </c>
      <c r="G301" s="269"/>
      <c r="H301" s="269"/>
      <c r="I301" s="269"/>
      <c r="J301" s="269"/>
      <c r="K301" s="269"/>
      <c r="L301" s="269"/>
      <c r="M301" s="270"/>
      <c r="N301" s="3"/>
    </row>
    <row r="302" spans="1:19" ht="15" customHeight="1" x14ac:dyDescent="0.25">
      <c r="A302" s="34" t="s">
        <v>27</v>
      </c>
      <c r="B302" s="18" t="s">
        <v>50</v>
      </c>
      <c r="C302" s="11" t="s">
        <v>2</v>
      </c>
      <c r="D302" s="86" t="s">
        <v>57</v>
      </c>
      <c r="E302" s="114" t="s">
        <v>32</v>
      </c>
      <c r="F302" s="268" t="s">
        <v>800</v>
      </c>
      <c r="G302" s="269"/>
      <c r="H302" s="269"/>
      <c r="I302" s="269"/>
      <c r="J302" s="269"/>
      <c r="K302" s="269"/>
      <c r="L302" s="269"/>
      <c r="M302" s="270"/>
      <c r="N302" s="3"/>
    </row>
    <row r="303" spans="1:19" ht="14.25" customHeight="1" thickBot="1" x14ac:dyDescent="0.3">
      <c r="A303" s="73" t="s">
        <v>27</v>
      </c>
      <c r="B303" s="17" t="s">
        <v>50</v>
      </c>
      <c r="C303" s="12" t="s">
        <v>12</v>
      </c>
      <c r="D303" s="91">
        <v>1.05</v>
      </c>
      <c r="E303" s="154" t="s">
        <v>32</v>
      </c>
      <c r="F303" s="259" t="s">
        <v>307</v>
      </c>
      <c r="G303" s="260"/>
      <c r="H303" s="260"/>
      <c r="I303" s="260"/>
      <c r="J303" s="260"/>
      <c r="K303" s="260"/>
      <c r="L303" s="260"/>
      <c r="M303" s="261"/>
    </row>
    <row r="304" spans="1:19" ht="16.5" customHeight="1" x14ac:dyDescent="0.25">
      <c r="A304" s="33" t="s">
        <v>30</v>
      </c>
      <c r="B304" s="61" t="s">
        <v>232</v>
      </c>
      <c r="C304" s="14" t="s">
        <v>1</v>
      </c>
      <c r="D304" s="94">
        <v>1.8957840000000001</v>
      </c>
      <c r="E304" s="163" t="s">
        <v>533</v>
      </c>
      <c r="F304" s="328" t="s">
        <v>35</v>
      </c>
      <c r="G304" s="329"/>
      <c r="H304" s="329"/>
      <c r="I304" s="329"/>
      <c r="J304" s="329"/>
      <c r="K304" s="329"/>
      <c r="L304" s="329"/>
      <c r="M304" s="330"/>
      <c r="N304" s="54" t="s">
        <v>629</v>
      </c>
      <c r="O304" s="54">
        <f>60.1-5-1-2.5</f>
        <v>51.6</v>
      </c>
      <c r="P304" s="2">
        <f>O304*Doplňkové_statistické_info!L7</f>
        <v>1.8957840000000001</v>
      </c>
    </row>
    <row r="305" spans="1:16" ht="15" customHeight="1" x14ac:dyDescent="0.25">
      <c r="A305" s="33" t="s">
        <v>30</v>
      </c>
      <c r="B305" s="61" t="s">
        <v>232</v>
      </c>
      <c r="C305" s="11" t="s">
        <v>2</v>
      </c>
      <c r="D305" s="89">
        <v>2</v>
      </c>
      <c r="E305" s="114" t="s">
        <v>32</v>
      </c>
      <c r="F305" s="268" t="s">
        <v>793</v>
      </c>
      <c r="G305" s="269"/>
      <c r="H305" s="269"/>
      <c r="I305" s="269"/>
      <c r="J305" s="269"/>
      <c r="K305" s="269"/>
      <c r="L305" s="269"/>
      <c r="M305" s="270"/>
    </row>
    <row r="306" spans="1:16" ht="15" customHeight="1" thickBot="1" x14ac:dyDescent="0.3">
      <c r="A306" s="33" t="s">
        <v>30</v>
      </c>
      <c r="B306" s="61" t="s">
        <v>232</v>
      </c>
      <c r="C306" s="12" t="s">
        <v>14</v>
      </c>
      <c r="D306" s="84" t="s">
        <v>32</v>
      </c>
      <c r="E306" s="154" t="s">
        <v>504</v>
      </c>
      <c r="F306" s="259" t="s">
        <v>106</v>
      </c>
      <c r="G306" s="260"/>
      <c r="H306" s="260"/>
      <c r="I306" s="260"/>
      <c r="J306" s="260"/>
      <c r="K306" s="260"/>
      <c r="L306" s="260"/>
      <c r="M306" s="261"/>
    </row>
    <row r="307" spans="1:16" ht="15" customHeight="1" x14ac:dyDescent="0.25">
      <c r="A307" s="34" t="s">
        <v>30</v>
      </c>
      <c r="B307" s="60" t="s">
        <v>36</v>
      </c>
      <c r="C307" s="14" t="s">
        <v>1</v>
      </c>
      <c r="D307" s="79" t="s">
        <v>57</v>
      </c>
      <c r="E307" s="163" t="s">
        <v>533</v>
      </c>
      <c r="F307" s="328" t="s">
        <v>37</v>
      </c>
      <c r="G307" s="329"/>
      <c r="H307" s="329"/>
      <c r="I307" s="329"/>
      <c r="J307" s="329"/>
      <c r="K307" s="329"/>
      <c r="L307" s="329"/>
      <c r="M307" s="330"/>
    </row>
    <row r="308" spans="1:16" ht="15" customHeight="1" x14ac:dyDescent="0.25">
      <c r="A308" s="34" t="s">
        <v>30</v>
      </c>
      <c r="B308" s="61" t="s">
        <v>36</v>
      </c>
      <c r="C308" s="11" t="s">
        <v>2</v>
      </c>
      <c r="D308" s="93" t="s">
        <v>57</v>
      </c>
      <c r="E308" s="114" t="s">
        <v>32</v>
      </c>
      <c r="F308" s="256" t="s">
        <v>794</v>
      </c>
      <c r="G308" s="257"/>
      <c r="H308" s="257"/>
      <c r="I308" s="257"/>
      <c r="J308" s="257"/>
      <c r="K308" s="257"/>
      <c r="L308" s="257"/>
      <c r="M308" s="258"/>
    </row>
    <row r="309" spans="1:16" ht="15" customHeight="1" x14ac:dyDescent="0.25">
      <c r="A309" s="34" t="s">
        <v>30</v>
      </c>
      <c r="B309" s="61" t="s">
        <v>36</v>
      </c>
      <c r="C309" s="11" t="s">
        <v>3</v>
      </c>
      <c r="D309" s="89">
        <v>7.74</v>
      </c>
      <c r="E309" s="114" t="s">
        <v>32</v>
      </c>
      <c r="F309" s="256" t="s">
        <v>551</v>
      </c>
      <c r="G309" s="257"/>
      <c r="H309" s="257"/>
      <c r="I309" s="257"/>
      <c r="J309" s="257"/>
      <c r="K309" s="257"/>
      <c r="L309" s="257"/>
      <c r="M309" s="258"/>
      <c r="N309" s="3" t="s">
        <v>559</v>
      </c>
      <c r="O309" s="2">
        <v>35.1</v>
      </c>
      <c r="P309" s="2">
        <f>O309*Doplňkové_statistické_info!L8</f>
        <v>7.7395500000000004</v>
      </c>
    </row>
    <row r="310" spans="1:16" ht="15" customHeight="1" x14ac:dyDescent="0.25">
      <c r="A310" s="34" t="s">
        <v>30</v>
      </c>
      <c r="B310" s="61" t="s">
        <v>36</v>
      </c>
      <c r="C310" s="11" t="s">
        <v>5</v>
      </c>
      <c r="D310" s="83">
        <v>1.3659227999999999</v>
      </c>
      <c r="E310" s="114" t="s">
        <v>640</v>
      </c>
      <c r="F310" s="256" t="s">
        <v>69</v>
      </c>
      <c r="G310" s="257"/>
      <c r="H310" s="257"/>
      <c r="I310" s="257"/>
      <c r="J310" s="257"/>
      <c r="K310" s="257"/>
      <c r="L310" s="257"/>
      <c r="M310" s="258"/>
      <c r="N310" s="2" t="s">
        <v>639</v>
      </c>
      <c r="O310" s="27">
        <v>10.199999999999999</v>
      </c>
      <c r="P310" s="2">
        <f>O310*Doplňkové_statistické_info!L11</f>
        <v>1.3659227999999999</v>
      </c>
    </row>
    <row r="311" spans="1:16" ht="15" customHeight="1" x14ac:dyDescent="0.25">
      <c r="A311" s="34" t="s">
        <v>30</v>
      </c>
      <c r="B311" s="61" t="s">
        <v>36</v>
      </c>
      <c r="C311" s="11" t="s">
        <v>7</v>
      </c>
      <c r="D311" s="81">
        <v>5</v>
      </c>
      <c r="E311" s="114" t="s">
        <v>32</v>
      </c>
      <c r="F311" s="256" t="s">
        <v>86</v>
      </c>
      <c r="G311" s="257"/>
      <c r="H311" s="257"/>
      <c r="I311" s="257"/>
      <c r="J311" s="257"/>
      <c r="K311" s="257"/>
      <c r="L311" s="257"/>
      <c r="M311" s="258"/>
      <c r="N311" s="3"/>
    </row>
    <row r="312" spans="1:16" ht="15.75" customHeight="1" x14ac:dyDescent="0.25">
      <c r="A312" s="34" t="s">
        <v>30</v>
      </c>
      <c r="B312" s="61" t="s">
        <v>36</v>
      </c>
      <c r="C312" s="11" t="s">
        <v>8</v>
      </c>
      <c r="D312" s="89">
        <v>10</v>
      </c>
      <c r="E312" s="166" t="s">
        <v>32</v>
      </c>
      <c r="F312" s="256" t="s">
        <v>354</v>
      </c>
      <c r="G312" s="257"/>
      <c r="H312" s="257"/>
      <c r="I312" s="257"/>
      <c r="J312" s="257"/>
      <c r="K312" s="257"/>
      <c r="L312" s="257"/>
      <c r="M312" s="258"/>
    </row>
    <row r="313" spans="1:16" ht="15" customHeight="1" x14ac:dyDescent="0.25">
      <c r="A313" s="34" t="s">
        <v>30</v>
      </c>
      <c r="B313" s="61" t="s">
        <v>36</v>
      </c>
      <c r="C313" s="11" t="s">
        <v>15</v>
      </c>
      <c r="D313" s="89">
        <v>6</v>
      </c>
      <c r="E313" s="114" t="s">
        <v>451</v>
      </c>
      <c r="F313" s="256" t="s">
        <v>123</v>
      </c>
      <c r="G313" s="257"/>
      <c r="H313" s="257"/>
      <c r="I313" s="257"/>
      <c r="J313" s="257"/>
      <c r="K313" s="257"/>
      <c r="L313" s="257"/>
      <c r="M313" s="258"/>
      <c r="N313" s="2" t="s">
        <v>879</v>
      </c>
    </row>
    <row r="314" spans="1:16" ht="15.75" customHeight="1" x14ac:dyDescent="0.25">
      <c r="A314" s="34" t="s">
        <v>30</v>
      </c>
      <c r="B314" s="61" t="s">
        <v>36</v>
      </c>
      <c r="C314" s="11" t="s">
        <v>17</v>
      </c>
      <c r="D314" s="81" t="s">
        <v>57</v>
      </c>
      <c r="E314" s="114" t="s">
        <v>32</v>
      </c>
      <c r="F314" s="256" t="s">
        <v>127</v>
      </c>
      <c r="G314" s="257"/>
      <c r="H314" s="257"/>
      <c r="I314" s="257"/>
      <c r="J314" s="257"/>
      <c r="K314" s="257"/>
      <c r="L314" s="257"/>
      <c r="M314" s="258"/>
    </row>
    <row r="315" spans="1:16" ht="15" customHeight="1" x14ac:dyDescent="0.25">
      <c r="A315" s="34" t="s">
        <v>30</v>
      </c>
      <c r="B315" s="61" t="s">
        <v>36</v>
      </c>
      <c r="C315" s="11" t="s">
        <v>29</v>
      </c>
      <c r="D315" s="89">
        <v>1</v>
      </c>
      <c r="E315" s="114" t="s">
        <v>503</v>
      </c>
      <c r="F315" s="307" t="s">
        <v>866</v>
      </c>
      <c r="G315" s="308"/>
      <c r="H315" s="308"/>
      <c r="I315" s="308"/>
      <c r="J315" s="308"/>
      <c r="K315" s="308"/>
      <c r="L315" s="308"/>
      <c r="M315" s="309"/>
    </row>
    <row r="316" spans="1:16" ht="15" customHeight="1" x14ac:dyDescent="0.25">
      <c r="A316" s="34" t="s">
        <v>30</v>
      </c>
      <c r="B316" s="61" t="s">
        <v>36</v>
      </c>
      <c r="C316" s="11" t="s">
        <v>131</v>
      </c>
      <c r="D316" s="89">
        <v>0.10199999999999999</v>
      </c>
      <c r="E316" s="120" t="s">
        <v>503</v>
      </c>
      <c r="F316" s="382" t="s">
        <v>158</v>
      </c>
      <c r="G316" s="383"/>
      <c r="H316" s="383"/>
      <c r="I316" s="383"/>
      <c r="J316" s="383"/>
      <c r="K316" s="383"/>
      <c r="L316" s="383"/>
      <c r="M316" s="384"/>
    </row>
    <row r="317" spans="1:16" ht="15" customHeight="1" x14ac:dyDescent="0.25">
      <c r="A317" s="34" t="s">
        <v>30</v>
      </c>
      <c r="B317" s="61" t="s">
        <v>36</v>
      </c>
      <c r="C317" s="11" t="s">
        <v>26</v>
      </c>
      <c r="D317" s="89">
        <v>0.28599999999999998</v>
      </c>
      <c r="E317" s="114" t="s">
        <v>513</v>
      </c>
      <c r="F317" s="307" t="s">
        <v>671</v>
      </c>
      <c r="G317" s="308"/>
      <c r="H317" s="308"/>
      <c r="I317" s="308"/>
      <c r="J317" s="308"/>
      <c r="K317" s="308"/>
      <c r="L317" s="308"/>
      <c r="M317" s="309"/>
      <c r="N317" s="2" t="s">
        <v>672</v>
      </c>
    </row>
    <row r="318" spans="1:16" ht="15" customHeight="1" x14ac:dyDescent="0.25">
      <c r="A318" s="34" t="s">
        <v>30</v>
      </c>
      <c r="B318" s="61" t="s">
        <v>36</v>
      </c>
      <c r="C318" s="11" t="s">
        <v>23</v>
      </c>
      <c r="D318" s="81" t="s">
        <v>57</v>
      </c>
      <c r="E318" s="114" t="s">
        <v>449</v>
      </c>
      <c r="F318" s="307" t="s">
        <v>170</v>
      </c>
      <c r="G318" s="308"/>
      <c r="H318" s="308"/>
      <c r="I318" s="308"/>
      <c r="J318" s="308"/>
      <c r="K318" s="308"/>
      <c r="L318" s="308"/>
      <c r="M318" s="309"/>
    </row>
    <row r="319" spans="1:16" ht="24.95" customHeight="1" x14ac:dyDescent="0.25">
      <c r="A319" s="34" t="s">
        <v>30</v>
      </c>
      <c r="B319" s="61" t="s">
        <v>36</v>
      </c>
      <c r="C319" s="11" t="s">
        <v>16</v>
      </c>
      <c r="D319" s="106">
        <v>3.7</v>
      </c>
      <c r="E319" s="116" t="s">
        <v>32</v>
      </c>
      <c r="F319" s="256" t="s">
        <v>734</v>
      </c>
      <c r="G319" s="257"/>
      <c r="H319" s="257"/>
      <c r="I319" s="257"/>
      <c r="J319" s="257"/>
      <c r="K319" s="257"/>
      <c r="L319" s="257"/>
      <c r="M319" s="258"/>
    </row>
    <row r="320" spans="1:16" ht="15" customHeight="1" x14ac:dyDescent="0.25">
      <c r="A320" s="34" t="s">
        <v>30</v>
      </c>
      <c r="B320" s="61" t="s">
        <v>36</v>
      </c>
      <c r="C320" s="11" t="s">
        <v>19</v>
      </c>
      <c r="D320" s="89">
        <v>0.82799999999999996</v>
      </c>
      <c r="E320" s="114" t="s">
        <v>32</v>
      </c>
      <c r="F320" s="256" t="s">
        <v>787</v>
      </c>
      <c r="G320" s="257"/>
      <c r="H320" s="257"/>
      <c r="I320" s="257"/>
      <c r="J320" s="257"/>
      <c r="K320" s="257"/>
      <c r="L320" s="257"/>
      <c r="M320" s="258"/>
      <c r="N320" s="2" t="s">
        <v>183</v>
      </c>
      <c r="O320" s="2">
        <v>4</v>
      </c>
      <c r="P320" s="2">
        <f>O320*Doplňkové_statistické_info!L9</f>
        <v>0.82799999999999996</v>
      </c>
    </row>
    <row r="321" spans="1:19" ht="15" customHeight="1" x14ac:dyDescent="0.25">
      <c r="A321" s="34" t="s">
        <v>30</v>
      </c>
      <c r="B321" s="61" t="s">
        <v>36</v>
      </c>
      <c r="C321" s="11" t="s">
        <v>18</v>
      </c>
      <c r="D321" s="81">
        <v>0.77</v>
      </c>
      <c r="E321" s="114" t="s">
        <v>465</v>
      </c>
      <c r="F321" s="256" t="s">
        <v>464</v>
      </c>
      <c r="G321" s="257"/>
      <c r="H321" s="257"/>
      <c r="I321" s="257"/>
      <c r="J321" s="257"/>
      <c r="K321" s="257"/>
      <c r="L321" s="257"/>
      <c r="M321" s="258"/>
    </row>
    <row r="322" spans="1:19" ht="15" customHeight="1" x14ac:dyDescent="0.25">
      <c r="A322" s="34" t="s">
        <v>30</v>
      </c>
      <c r="B322" s="61" t="s">
        <v>36</v>
      </c>
      <c r="C322" s="11" t="s">
        <v>10</v>
      </c>
      <c r="D322" s="83">
        <v>0.60927672955974854</v>
      </c>
      <c r="E322" s="114" t="s">
        <v>513</v>
      </c>
      <c r="F322" s="256" t="s">
        <v>686</v>
      </c>
      <c r="G322" s="257"/>
      <c r="H322" s="257"/>
      <c r="I322" s="257"/>
      <c r="J322" s="257"/>
      <c r="K322" s="257"/>
      <c r="L322" s="257"/>
      <c r="M322" s="258"/>
      <c r="N322" s="2" t="s">
        <v>685</v>
      </c>
      <c r="O322" s="2">
        <f>1.55*3</f>
        <v>4.6500000000000004</v>
      </c>
      <c r="P322" s="2">
        <f>O322*Doplňkové_statistické_info!L15</f>
        <v>0.60927672955974854</v>
      </c>
    </row>
    <row r="323" spans="1:19" ht="15" customHeight="1" x14ac:dyDescent="0.25">
      <c r="A323" s="34" t="s">
        <v>30</v>
      </c>
      <c r="B323" s="61" t="s">
        <v>36</v>
      </c>
      <c r="C323" s="11" t="s">
        <v>11</v>
      </c>
      <c r="D323" s="81">
        <v>0.215</v>
      </c>
      <c r="E323" s="114" t="s">
        <v>32</v>
      </c>
      <c r="F323" s="268" t="s">
        <v>289</v>
      </c>
      <c r="G323" s="269"/>
      <c r="H323" s="269"/>
      <c r="I323" s="269"/>
      <c r="J323" s="269"/>
      <c r="K323" s="269"/>
      <c r="L323" s="269"/>
      <c r="M323" s="270"/>
      <c r="N323" s="2" t="s">
        <v>526</v>
      </c>
    </row>
    <row r="324" spans="1:19" ht="15.75" customHeight="1" x14ac:dyDescent="0.25">
      <c r="A324" s="34" t="s">
        <v>30</v>
      </c>
      <c r="B324" s="42" t="s">
        <v>36</v>
      </c>
      <c r="C324" s="11" t="s">
        <v>24</v>
      </c>
      <c r="D324" s="89">
        <v>0.79600000000000004</v>
      </c>
      <c r="E324" s="114" t="s">
        <v>32</v>
      </c>
      <c r="F324" s="268" t="s">
        <v>376</v>
      </c>
      <c r="G324" s="269"/>
      <c r="H324" s="269"/>
      <c r="I324" s="269"/>
      <c r="J324" s="269"/>
      <c r="K324" s="269"/>
      <c r="L324" s="269"/>
      <c r="M324" s="270"/>
    </row>
    <row r="325" spans="1:19" ht="15" customHeight="1" x14ac:dyDescent="0.25">
      <c r="A325" s="34" t="s">
        <v>30</v>
      </c>
      <c r="B325" s="57" t="s">
        <v>36</v>
      </c>
      <c r="C325" s="11" t="s">
        <v>97</v>
      </c>
      <c r="D325" s="86" t="s">
        <v>32</v>
      </c>
      <c r="E325" s="114" t="s">
        <v>32</v>
      </c>
      <c r="F325" s="268" t="s">
        <v>382</v>
      </c>
      <c r="G325" s="269"/>
      <c r="H325" s="269"/>
      <c r="I325" s="269"/>
      <c r="J325" s="269"/>
      <c r="K325" s="269"/>
      <c r="L325" s="269"/>
      <c r="M325" s="270"/>
    </row>
    <row r="326" spans="1:19" ht="15" customHeight="1" x14ac:dyDescent="0.25">
      <c r="A326" s="34" t="s">
        <v>30</v>
      </c>
      <c r="B326" s="57" t="s">
        <v>36</v>
      </c>
      <c r="C326" s="11" t="s">
        <v>9</v>
      </c>
      <c r="D326" s="81">
        <v>0.98899999999999999</v>
      </c>
      <c r="E326" s="114" t="s">
        <v>503</v>
      </c>
      <c r="F326" s="256" t="s">
        <v>770</v>
      </c>
      <c r="G326" s="257"/>
      <c r="H326" s="257"/>
      <c r="I326" s="257"/>
      <c r="J326" s="257"/>
      <c r="K326" s="257"/>
      <c r="L326" s="257"/>
      <c r="M326" s="258"/>
    </row>
    <row r="327" spans="1:19" ht="15" customHeight="1" thickBot="1" x14ac:dyDescent="0.3">
      <c r="A327" s="34" t="s">
        <v>30</v>
      </c>
      <c r="B327" s="74" t="s">
        <v>36</v>
      </c>
      <c r="C327" s="12" t="s">
        <v>20</v>
      </c>
      <c r="D327" s="95">
        <v>61.300800000000002</v>
      </c>
      <c r="E327" s="114" t="s">
        <v>604</v>
      </c>
      <c r="F327" s="259" t="s">
        <v>824</v>
      </c>
      <c r="G327" s="260"/>
      <c r="H327" s="260"/>
      <c r="I327" s="260"/>
      <c r="J327" s="260"/>
      <c r="K327" s="260"/>
      <c r="L327" s="260"/>
      <c r="M327" s="261"/>
      <c r="N327" s="2" t="s">
        <v>814</v>
      </c>
      <c r="O327" s="40">
        <v>54</v>
      </c>
      <c r="P327" s="129">
        <f>O327*Doplňkové_statistické_info!L12</f>
        <v>61.300800000000002</v>
      </c>
    </row>
    <row r="328" spans="1:19" ht="15" customHeight="1" x14ac:dyDescent="0.25">
      <c r="A328" s="33" t="s">
        <v>30</v>
      </c>
      <c r="B328" s="18" t="s">
        <v>55</v>
      </c>
      <c r="C328" s="14" t="s">
        <v>22</v>
      </c>
      <c r="D328" s="97">
        <v>104</v>
      </c>
      <c r="E328" s="115" t="s">
        <v>32</v>
      </c>
      <c r="F328" s="253" t="s">
        <v>542</v>
      </c>
      <c r="G328" s="254"/>
      <c r="H328" s="254"/>
      <c r="I328" s="254"/>
      <c r="J328" s="254"/>
      <c r="K328" s="254"/>
      <c r="L328" s="254"/>
      <c r="M328" s="255"/>
      <c r="N328" s="2" t="s">
        <v>546</v>
      </c>
    </row>
    <row r="329" spans="1:19" s="2" customFormat="1" ht="15" customHeight="1" x14ac:dyDescent="0.25">
      <c r="A329" s="33" t="s">
        <v>30</v>
      </c>
      <c r="B329" s="18" t="s">
        <v>55</v>
      </c>
      <c r="C329" s="11" t="s">
        <v>4</v>
      </c>
      <c r="D329" s="89">
        <v>12</v>
      </c>
      <c r="E329" s="114" t="s">
        <v>451</v>
      </c>
      <c r="F329" s="256" t="s">
        <v>783</v>
      </c>
      <c r="G329" s="257"/>
      <c r="H329" s="257"/>
      <c r="I329" s="257"/>
      <c r="J329" s="257"/>
      <c r="K329" s="257"/>
      <c r="L329" s="257"/>
      <c r="M329" s="258"/>
    </row>
    <row r="330" spans="1:19" ht="15" customHeight="1" x14ac:dyDescent="0.25">
      <c r="A330" s="33" t="s">
        <v>30</v>
      </c>
      <c r="B330" s="18" t="s">
        <v>55</v>
      </c>
      <c r="C330" s="11" t="s">
        <v>5</v>
      </c>
      <c r="D330" s="83" t="s">
        <v>32</v>
      </c>
      <c r="E330" s="114" t="s">
        <v>32</v>
      </c>
      <c r="F330" s="256" t="s">
        <v>322</v>
      </c>
      <c r="G330" s="257"/>
      <c r="H330" s="257"/>
      <c r="I330" s="257"/>
      <c r="J330" s="257"/>
      <c r="K330" s="257"/>
      <c r="L330" s="257"/>
      <c r="M330" s="258"/>
    </row>
    <row r="331" spans="1:19" ht="15" customHeight="1" x14ac:dyDescent="0.25">
      <c r="A331" s="33" t="s">
        <v>30</v>
      </c>
      <c r="B331" s="18" t="s">
        <v>55</v>
      </c>
      <c r="C331" s="11" t="s">
        <v>6</v>
      </c>
      <c r="D331" s="81">
        <v>8.5</v>
      </c>
      <c r="E331" s="114" t="s">
        <v>502</v>
      </c>
      <c r="F331" s="256" t="s">
        <v>490</v>
      </c>
      <c r="G331" s="257"/>
      <c r="H331" s="257"/>
      <c r="I331" s="257"/>
      <c r="J331" s="257"/>
      <c r="K331" s="257"/>
      <c r="L331" s="257"/>
      <c r="M331" s="258"/>
    </row>
    <row r="332" spans="1:19" s="2" customFormat="1" ht="15" customHeight="1" x14ac:dyDescent="0.25">
      <c r="A332" s="33" t="s">
        <v>30</v>
      </c>
      <c r="B332" s="18" t="s">
        <v>55</v>
      </c>
      <c r="C332" s="11" t="s">
        <v>14</v>
      </c>
      <c r="D332" s="81" t="s">
        <v>57</v>
      </c>
      <c r="E332" s="114" t="s">
        <v>528</v>
      </c>
      <c r="F332" s="256" t="s">
        <v>565</v>
      </c>
      <c r="G332" s="257"/>
      <c r="H332" s="257"/>
      <c r="I332" s="257"/>
      <c r="J332" s="257"/>
      <c r="K332" s="257"/>
      <c r="L332" s="257"/>
      <c r="M332" s="258"/>
      <c r="S332"/>
    </row>
    <row r="333" spans="1:19" s="2" customFormat="1" ht="15" customHeight="1" x14ac:dyDescent="0.25">
      <c r="A333" s="33" t="s">
        <v>30</v>
      </c>
      <c r="B333" s="18" t="s">
        <v>55</v>
      </c>
      <c r="C333" s="11" t="s">
        <v>29</v>
      </c>
      <c r="D333" s="81" t="s">
        <v>57</v>
      </c>
      <c r="E333" s="114" t="s">
        <v>32</v>
      </c>
      <c r="F333" s="307" t="s">
        <v>174</v>
      </c>
      <c r="G333" s="308"/>
      <c r="H333" s="308"/>
      <c r="I333" s="308"/>
      <c r="J333" s="308"/>
      <c r="K333" s="308"/>
      <c r="L333" s="308"/>
      <c r="M333" s="309"/>
    </row>
    <row r="334" spans="1:19" s="2" customFormat="1" ht="15" customHeight="1" x14ac:dyDescent="0.25">
      <c r="A334" s="33" t="s">
        <v>30</v>
      </c>
      <c r="B334" s="18" t="s">
        <v>55</v>
      </c>
      <c r="C334" s="11" t="s">
        <v>28</v>
      </c>
      <c r="D334" s="150">
        <v>0.83879999999999999</v>
      </c>
      <c r="E334" s="118" t="s">
        <v>528</v>
      </c>
      <c r="F334" s="304" t="s">
        <v>286</v>
      </c>
      <c r="G334" s="305"/>
      <c r="H334" s="305"/>
      <c r="I334" s="305"/>
      <c r="J334" s="305"/>
      <c r="K334" s="305"/>
      <c r="L334" s="305"/>
      <c r="M334" s="306"/>
      <c r="N334" s="2" t="s">
        <v>837</v>
      </c>
      <c r="O334" s="144">
        <v>300</v>
      </c>
      <c r="P334" s="2">
        <f>O334*Doplňkové_statistické_info!L14</f>
        <v>0.83879999999999999</v>
      </c>
      <c r="Q334" s="144"/>
      <c r="R334" s="3"/>
    </row>
    <row r="335" spans="1:19" ht="15.75" customHeight="1" x14ac:dyDescent="0.25">
      <c r="A335" s="33" t="s">
        <v>30</v>
      </c>
      <c r="B335" s="18" t="s">
        <v>55</v>
      </c>
      <c r="C335" s="11" t="s">
        <v>7</v>
      </c>
      <c r="D335" s="86" t="s">
        <v>57</v>
      </c>
      <c r="E335" s="114" t="s">
        <v>32</v>
      </c>
      <c r="F335" s="256" t="s">
        <v>349</v>
      </c>
      <c r="G335" s="257"/>
      <c r="H335" s="257"/>
      <c r="I335" s="257"/>
      <c r="J335" s="257"/>
      <c r="K335" s="257"/>
      <c r="L335" s="257"/>
      <c r="M335" s="258"/>
      <c r="S335" s="2"/>
    </row>
    <row r="336" spans="1:19" ht="15" customHeight="1" x14ac:dyDescent="0.25">
      <c r="A336" s="33" t="s">
        <v>30</v>
      </c>
      <c r="B336" s="18" t="s">
        <v>55</v>
      </c>
      <c r="C336" s="11" t="s">
        <v>16</v>
      </c>
      <c r="D336" s="86" t="s">
        <v>32</v>
      </c>
      <c r="E336" s="114" t="s">
        <v>32</v>
      </c>
      <c r="F336" s="256" t="s">
        <v>372</v>
      </c>
      <c r="G336" s="257"/>
      <c r="H336" s="257"/>
      <c r="I336" s="257"/>
      <c r="J336" s="257"/>
      <c r="K336" s="257"/>
      <c r="L336" s="257"/>
      <c r="M336" s="258"/>
    </row>
    <row r="337" spans="1:19" ht="15" customHeight="1" x14ac:dyDescent="0.25">
      <c r="A337" s="33" t="s">
        <v>30</v>
      </c>
      <c r="B337" s="18" t="s">
        <v>55</v>
      </c>
      <c r="C337" s="11" t="s">
        <v>10</v>
      </c>
      <c r="D337" s="86" t="s">
        <v>32</v>
      </c>
      <c r="E337" s="114" t="s">
        <v>32</v>
      </c>
      <c r="F337" s="256" t="s">
        <v>689</v>
      </c>
      <c r="G337" s="257"/>
      <c r="H337" s="257"/>
      <c r="I337" s="257"/>
      <c r="J337" s="257"/>
      <c r="K337" s="257"/>
      <c r="L337" s="257"/>
      <c r="M337" s="258"/>
    </row>
    <row r="338" spans="1:19" ht="15" customHeight="1" thickBot="1" x14ac:dyDescent="0.3">
      <c r="A338" s="33" t="s">
        <v>30</v>
      </c>
      <c r="B338" s="18" t="s">
        <v>55</v>
      </c>
      <c r="C338" s="11" t="s">
        <v>13</v>
      </c>
      <c r="D338" s="82">
        <v>1.8384</v>
      </c>
      <c r="E338" s="154" t="s">
        <v>640</v>
      </c>
      <c r="F338" s="256" t="s">
        <v>306</v>
      </c>
      <c r="G338" s="257"/>
      <c r="H338" s="257"/>
      <c r="I338" s="257"/>
      <c r="J338" s="257"/>
      <c r="K338" s="257"/>
      <c r="L338" s="257"/>
      <c r="M338" s="258"/>
      <c r="N338" s="2" t="s">
        <v>135</v>
      </c>
      <c r="O338" s="2">
        <v>20</v>
      </c>
      <c r="P338" s="10">
        <f>O338*Doplňkové_statistické_info!L10</f>
        <v>1.8384</v>
      </c>
    </row>
    <row r="339" spans="1:19" ht="15" customHeight="1" x14ac:dyDescent="0.25">
      <c r="A339" s="75" t="s">
        <v>236</v>
      </c>
      <c r="B339" s="37" t="s">
        <v>234</v>
      </c>
      <c r="C339" s="14" t="s">
        <v>1</v>
      </c>
      <c r="D339" s="104">
        <v>0.58399999999999996</v>
      </c>
      <c r="E339" s="115" t="s">
        <v>513</v>
      </c>
      <c r="F339" s="328" t="s">
        <v>605</v>
      </c>
      <c r="G339" s="329"/>
      <c r="H339" s="329"/>
      <c r="I339" s="329"/>
      <c r="J339" s="329"/>
      <c r="K339" s="329"/>
      <c r="L339" s="329"/>
      <c r="M339" s="330"/>
      <c r="N339" s="2" t="s">
        <v>616</v>
      </c>
      <c r="O339" s="2">
        <v>15.9</v>
      </c>
      <c r="P339" s="2">
        <f>O339*Doplňkové_statistické_info!L7</f>
        <v>0.58416600000000007</v>
      </c>
    </row>
    <row r="340" spans="1:19" ht="15" customHeight="1" x14ac:dyDescent="0.25">
      <c r="A340" s="34" t="s">
        <v>236</v>
      </c>
      <c r="B340" s="18" t="s">
        <v>234</v>
      </c>
      <c r="C340" s="11" t="s">
        <v>2</v>
      </c>
      <c r="D340" s="93" t="s">
        <v>32</v>
      </c>
      <c r="E340" s="114" t="s">
        <v>32</v>
      </c>
      <c r="F340" s="256" t="s">
        <v>45</v>
      </c>
      <c r="G340" s="257"/>
      <c r="H340" s="257"/>
      <c r="I340" s="257"/>
      <c r="J340" s="257"/>
      <c r="K340" s="257"/>
      <c r="L340" s="257"/>
      <c r="M340" s="258"/>
    </row>
    <row r="341" spans="1:19" ht="15" customHeight="1" x14ac:dyDescent="0.25">
      <c r="A341" s="34" t="s">
        <v>236</v>
      </c>
      <c r="B341" s="18" t="s">
        <v>234</v>
      </c>
      <c r="C341" s="11" t="s">
        <v>3</v>
      </c>
      <c r="D341" s="81" t="s">
        <v>57</v>
      </c>
      <c r="E341" s="114" t="s">
        <v>32</v>
      </c>
      <c r="F341" s="256" t="s">
        <v>550</v>
      </c>
      <c r="G341" s="257"/>
      <c r="H341" s="257"/>
      <c r="I341" s="257"/>
      <c r="J341" s="257"/>
      <c r="K341" s="257"/>
      <c r="L341" s="257"/>
      <c r="M341" s="258"/>
    </row>
    <row r="342" spans="1:19" ht="15" customHeight="1" x14ac:dyDescent="0.25">
      <c r="A342" s="34" t="s">
        <v>236</v>
      </c>
      <c r="B342" s="18" t="s">
        <v>234</v>
      </c>
      <c r="C342" s="11" t="s">
        <v>22</v>
      </c>
      <c r="D342" s="81" t="s">
        <v>57</v>
      </c>
      <c r="E342" s="114" t="s">
        <v>32</v>
      </c>
      <c r="F342" s="256" t="s">
        <v>540</v>
      </c>
      <c r="G342" s="257"/>
      <c r="H342" s="257"/>
      <c r="I342" s="257"/>
      <c r="J342" s="257"/>
      <c r="K342" s="257"/>
      <c r="L342" s="257"/>
      <c r="M342" s="258"/>
    </row>
    <row r="343" spans="1:19" ht="15" customHeight="1" x14ac:dyDescent="0.25">
      <c r="A343" s="34" t="s">
        <v>236</v>
      </c>
      <c r="B343" s="18" t="s">
        <v>234</v>
      </c>
      <c r="C343" s="11" t="s">
        <v>4</v>
      </c>
      <c r="D343" s="81" t="s">
        <v>57</v>
      </c>
      <c r="E343" s="114" t="s">
        <v>32</v>
      </c>
      <c r="F343" s="256" t="s">
        <v>71</v>
      </c>
      <c r="G343" s="257"/>
      <c r="H343" s="257"/>
      <c r="I343" s="257"/>
      <c r="J343" s="257"/>
      <c r="K343" s="257"/>
      <c r="L343" s="257"/>
      <c r="M343" s="258"/>
    </row>
    <row r="344" spans="1:19" ht="17.100000000000001" customHeight="1" x14ac:dyDescent="0.25">
      <c r="A344" s="34" t="s">
        <v>236</v>
      </c>
      <c r="B344" s="18" t="s">
        <v>234</v>
      </c>
      <c r="C344" s="11" t="s">
        <v>6</v>
      </c>
      <c r="D344" s="89">
        <v>24.35</v>
      </c>
      <c r="E344" s="114" t="s">
        <v>504</v>
      </c>
      <c r="F344" s="297" t="s">
        <v>487</v>
      </c>
      <c r="G344" s="298"/>
      <c r="H344" s="298"/>
      <c r="I344" s="298"/>
      <c r="J344" s="298"/>
      <c r="K344" s="298"/>
      <c r="L344" s="298"/>
      <c r="M344" s="299"/>
      <c r="N344" s="2" t="s">
        <v>499</v>
      </c>
    </row>
    <row r="345" spans="1:19" ht="15.6" customHeight="1" x14ac:dyDescent="0.25">
      <c r="A345" s="34" t="s">
        <v>236</v>
      </c>
      <c r="B345" s="18" t="s">
        <v>234</v>
      </c>
      <c r="C345" s="11" t="s">
        <v>7</v>
      </c>
      <c r="D345" s="89">
        <v>1.83</v>
      </c>
      <c r="E345" s="114" t="s">
        <v>513</v>
      </c>
      <c r="F345" s="297" t="s">
        <v>720</v>
      </c>
      <c r="G345" s="298"/>
      <c r="H345" s="298"/>
      <c r="I345" s="298"/>
      <c r="J345" s="298"/>
      <c r="K345" s="298"/>
      <c r="L345" s="298"/>
      <c r="M345" s="299"/>
      <c r="N345" s="2" t="s">
        <v>713</v>
      </c>
    </row>
    <row r="346" spans="1:19" ht="15" customHeight="1" x14ac:dyDescent="0.25">
      <c r="A346" s="34" t="s">
        <v>236</v>
      </c>
      <c r="B346" s="18" t="s">
        <v>234</v>
      </c>
      <c r="C346" s="11" t="s">
        <v>9</v>
      </c>
      <c r="D346" s="86">
        <v>4.0000000000000001E-3</v>
      </c>
      <c r="E346" s="114" t="s">
        <v>451</v>
      </c>
      <c r="F346" s="256" t="s">
        <v>269</v>
      </c>
      <c r="G346" s="257"/>
      <c r="H346" s="257"/>
      <c r="I346" s="257"/>
      <c r="J346" s="257"/>
      <c r="K346" s="257"/>
      <c r="L346" s="257"/>
      <c r="M346" s="258"/>
    </row>
    <row r="347" spans="1:19" ht="15" customHeight="1" x14ac:dyDescent="0.25">
      <c r="A347" s="34" t="s">
        <v>236</v>
      </c>
      <c r="B347" s="18" t="s">
        <v>234</v>
      </c>
      <c r="C347" s="11" t="s">
        <v>14</v>
      </c>
      <c r="D347" s="81">
        <v>0.6</v>
      </c>
      <c r="E347" s="114" t="s">
        <v>528</v>
      </c>
      <c r="F347" s="256" t="s">
        <v>586</v>
      </c>
      <c r="G347" s="257"/>
      <c r="H347" s="257"/>
      <c r="I347" s="257"/>
      <c r="J347" s="257"/>
      <c r="K347" s="257"/>
      <c r="L347" s="257"/>
      <c r="M347" s="258"/>
      <c r="N347" s="51" t="s">
        <v>573</v>
      </c>
    </row>
    <row r="348" spans="1:19" ht="15" customHeight="1" x14ac:dyDescent="0.25">
      <c r="A348" s="34" t="s">
        <v>236</v>
      </c>
      <c r="B348" s="18" t="s">
        <v>234</v>
      </c>
      <c r="C348" s="11" t="s">
        <v>15</v>
      </c>
      <c r="D348" s="81" t="s">
        <v>57</v>
      </c>
      <c r="E348" s="114" t="s">
        <v>32</v>
      </c>
      <c r="F348" s="256" t="s">
        <v>119</v>
      </c>
      <c r="G348" s="257"/>
      <c r="H348" s="257"/>
      <c r="I348" s="257"/>
      <c r="J348" s="257"/>
      <c r="K348" s="257"/>
      <c r="L348" s="257"/>
      <c r="M348" s="258"/>
    </row>
    <row r="349" spans="1:19" ht="15" customHeight="1" x14ac:dyDescent="0.25">
      <c r="A349" s="34" t="s">
        <v>236</v>
      </c>
      <c r="B349" s="18" t="s">
        <v>234</v>
      </c>
      <c r="C349" s="11" t="s">
        <v>29</v>
      </c>
      <c r="D349" s="81" t="s">
        <v>57</v>
      </c>
      <c r="E349" s="114" t="s">
        <v>32</v>
      </c>
      <c r="F349" s="256" t="s">
        <v>133</v>
      </c>
      <c r="G349" s="257"/>
      <c r="H349" s="257"/>
      <c r="I349" s="257"/>
      <c r="J349" s="257"/>
      <c r="K349" s="257"/>
      <c r="L349" s="257"/>
      <c r="M349" s="258"/>
    </row>
    <row r="350" spans="1:19" ht="15" customHeight="1" x14ac:dyDescent="0.25">
      <c r="A350" s="34" t="s">
        <v>236</v>
      </c>
      <c r="B350" s="18" t="s">
        <v>234</v>
      </c>
      <c r="C350" s="11" t="s">
        <v>97</v>
      </c>
      <c r="D350" s="89">
        <v>0.55000000000000004</v>
      </c>
      <c r="E350" s="114" t="s">
        <v>451</v>
      </c>
      <c r="F350" s="256" t="s">
        <v>760</v>
      </c>
      <c r="G350" s="257"/>
      <c r="H350" s="257"/>
      <c r="I350" s="257"/>
      <c r="J350" s="257"/>
      <c r="K350" s="257"/>
      <c r="L350" s="257"/>
      <c r="M350" s="258"/>
    </row>
    <row r="351" spans="1:19" ht="15" customHeight="1" x14ac:dyDescent="0.25">
      <c r="A351" s="34" t="s">
        <v>236</v>
      </c>
      <c r="B351" s="18" t="s">
        <v>234</v>
      </c>
      <c r="C351" s="11" t="s">
        <v>8</v>
      </c>
      <c r="D351" s="86">
        <v>0.17499999999999999</v>
      </c>
      <c r="E351" s="166" t="s">
        <v>747</v>
      </c>
      <c r="F351" s="268" t="s">
        <v>273</v>
      </c>
      <c r="G351" s="269"/>
      <c r="H351" s="269"/>
      <c r="I351" s="269"/>
      <c r="J351" s="269"/>
      <c r="K351" s="269"/>
      <c r="L351" s="269"/>
      <c r="M351" s="270"/>
    </row>
    <row r="352" spans="1:19" s="2" customFormat="1" ht="15" customHeight="1" x14ac:dyDescent="0.25">
      <c r="A352" s="34" t="s">
        <v>236</v>
      </c>
      <c r="B352" s="18" t="s">
        <v>234</v>
      </c>
      <c r="C352" s="11" t="s">
        <v>19</v>
      </c>
      <c r="D352" s="81" t="s">
        <v>32</v>
      </c>
      <c r="E352" s="114" t="s">
        <v>32</v>
      </c>
      <c r="F352" s="256" t="s">
        <v>786</v>
      </c>
      <c r="G352" s="257"/>
      <c r="H352" s="257"/>
      <c r="I352" s="257"/>
      <c r="J352" s="257"/>
      <c r="K352" s="257"/>
      <c r="L352" s="257"/>
      <c r="M352" s="258"/>
      <c r="S352"/>
    </row>
    <row r="353" spans="1:19" s="2" customFormat="1" ht="15" customHeight="1" x14ac:dyDescent="0.25">
      <c r="A353" s="34" t="s">
        <v>236</v>
      </c>
      <c r="B353" s="18" t="s">
        <v>234</v>
      </c>
      <c r="C353" s="11" t="s">
        <v>11</v>
      </c>
      <c r="D353" s="89">
        <v>0.21</v>
      </c>
      <c r="E353" s="114" t="s">
        <v>32</v>
      </c>
      <c r="F353" s="331" t="s">
        <v>288</v>
      </c>
      <c r="G353" s="257"/>
      <c r="H353" s="257"/>
      <c r="I353" s="257"/>
      <c r="J353" s="257"/>
      <c r="K353" s="257"/>
      <c r="L353" s="257"/>
      <c r="M353" s="258"/>
      <c r="N353" s="2" t="s">
        <v>510</v>
      </c>
    </row>
    <row r="354" spans="1:19" ht="15" customHeight="1" x14ac:dyDescent="0.25">
      <c r="A354" s="34" t="s">
        <v>236</v>
      </c>
      <c r="B354" s="18" t="s">
        <v>234</v>
      </c>
      <c r="C354" s="11" t="s">
        <v>28</v>
      </c>
      <c r="D354" s="112" t="s">
        <v>32</v>
      </c>
      <c r="E354" s="114" t="s">
        <v>32</v>
      </c>
      <c r="F354" s="256" t="s">
        <v>393</v>
      </c>
      <c r="G354" s="257"/>
      <c r="H354" s="257"/>
      <c r="I354" s="257"/>
      <c r="J354" s="257"/>
      <c r="K354" s="257"/>
      <c r="L354" s="257"/>
      <c r="M354" s="258"/>
      <c r="S354" s="2"/>
    </row>
    <row r="355" spans="1:19" s="2" customFormat="1" ht="15.75" customHeight="1" x14ac:dyDescent="0.25">
      <c r="A355" s="34" t="s">
        <v>236</v>
      </c>
      <c r="B355" s="18" t="s">
        <v>234</v>
      </c>
      <c r="C355" s="11" t="s">
        <v>24</v>
      </c>
      <c r="D355" s="81" t="s">
        <v>57</v>
      </c>
      <c r="E355" s="114" t="s">
        <v>32</v>
      </c>
      <c r="F355" s="256" t="s">
        <v>374</v>
      </c>
      <c r="G355" s="257"/>
      <c r="H355" s="257"/>
      <c r="I355" s="257"/>
      <c r="J355" s="257"/>
      <c r="K355" s="257"/>
      <c r="L355" s="257"/>
      <c r="M355" s="258"/>
      <c r="S355"/>
    </row>
    <row r="356" spans="1:19" ht="15" customHeight="1" x14ac:dyDescent="0.25">
      <c r="A356" s="34" t="s">
        <v>236</v>
      </c>
      <c r="B356" s="18" t="s">
        <v>234</v>
      </c>
      <c r="C356" s="11" t="s">
        <v>17</v>
      </c>
      <c r="D356" s="81" t="s">
        <v>57</v>
      </c>
      <c r="E356" s="114" t="s">
        <v>32</v>
      </c>
      <c r="F356" s="272" t="s">
        <v>400</v>
      </c>
      <c r="G356" s="275"/>
      <c r="H356" s="275"/>
      <c r="I356" s="275"/>
      <c r="J356" s="275"/>
      <c r="K356" s="275"/>
      <c r="L356" s="275"/>
      <c r="M356" s="274"/>
      <c r="S356" s="2"/>
    </row>
    <row r="357" spans="1:19" ht="15" customHeight="1" x14ac:dyDescent="0.25">
      <c r="A357" s="34" t="s">
        <v>236</v>
      </c>
      <c r="B357" s="18" t="s">
        <v>234</v>
      </c>
      <c r="C357" s="11" t="s">
        <v>23</v>
      </c>
      <c r="D357" s="81" t="s">
        <v>57</v>
      </c>
      <c r="E357" s="114" t="s">
        <v>513</v>
      </c>
      <c r="F357" s="272" t="s">
        <v>455</v>
      </c>
      <c r="G357" s="275"/>
      <c r="H357" s="275"/>
      <c r="I357" s="275"/>
      <c r="J357" s="275"/>
      <c r="K357" s="275"/>
      <c r="L357" s="275"/>
      <c r="M357" s="274"/>
      <c r="S357" s="2"/>
    </row>
    <row r="358" spans="1:19" ht="15" customHeight="1" x14ac:dyDescent="0.25">
      <c r="A358" s="34" t="s">
        <v>236</v>
      </c>
      <c r="B358" s="18" t="s">
        <v>234</v>
      </c>
      <c r="C358" s="11" t="s">
        <v>18</v>
      </c>
      <c r="D358" s="81" t="s">
        <v>32</v>
      </c>
      <c r="E358" s="114" t="s">
        <v>32</v>
      </c>
      <c r="F358" s="272" t="s">
        <v>470</v>
      </c>
      <c r="G358" s="275"/>
      <c r="H358" s="275"/>
      <c r="I358" s="275"/>
      <c r="J358" s="275"/>
      <c r="K358" s="275"/>
      <c r="L358" s="275"/>
      <c r="M358" s="274"/>
      <c r="S358" s="2"/>
    </row>
    <row r="359" spans="1:19" ht="15" customHeight="1" thickBot="1" x14ac:dyDescent="0.3">
      <c r="A359" s="34" t="s">
        <v>236</v>
      </c>
      <c r="B359" s="17" t="s">
        <v>234</v>
      </c>
      <c r="C359" s="12" t="s">
        <v>12</v>
      </c>
      <c r="D359" s="91">
        <v>1.5</v>
      </c>
      <c r="E359" s="154" t="s">
        <v>674</v>
      </c>
      <c r="F359" s="259" t="s">
        <v>241</v>
      </c>
      <c r="G359" s="260"/>
      <c r="H359" s="260"/>
      <c r="I359" s="260"/>
      <c r="J359" s="260"/>
      <c r="K359" s="260"/>
      <c r="L359" s="260"/>
      <c r="M359" s="261"/>
    </row>
    <row r="360" spans="1:19" ht="15" customHeight="1" x14ac:dyDescent="0.25">
      <c r="A360" s="33" t="s">
        <v>236</v>
      </c>
      <c r="B360" s="58" t="s">
        <v>233</v>
      </c>
      <c r="C360" s="11" t="s">
        <v>1</v>
      </c>
      <c r="D360" s="93" t="s">
        <v>57</v>
      </c>
      <c r="E360" s="115" t="s">
        <v>533</v>
      </c>
      <c r="F360" s="268" t="s">
        <v>34</v>
      </c>
      <c r="G360" s="269"/>
      <c r="H360" s="269"/>
      <c r="I360" s="269"/>
      <c r="J360" s="269"/>
      <c r="K360" s="269"/>
      <c r="L360" s="269"/>
      <c r="M360" s="270"/>
    </row>
    <row r="361" spans="1:19" ht="15" customHeight="1" x14ac:dyDescent="0.25">
      <c r="A361" s="33" t="s">
        <v>236</v>
      </c>
      <c r="B361" s="58" t="s">
        <v>233</v>
      </c>
      <c r="C361" s="11" t="s">
        <v>2</v>
      </c>
      <c r="D361" s="93" t="s">
        <v>57</v>
      </c>
      <c r="E361" s="114" t="s">
        <v>32</v>
      </c>
      <c r="F361" s="256" t="s">
        <v>45</v>
      </c>
      <c r="G361" s="257"/>
      <c r="H361" s="257"/>
      <c r="I361" s="257"/>
      <c r="J361" s="257"/>
      <c r="K361" s="257"/>
      <c r="L361" s="257"/>
      <c r="M361" s="258"/>
    </row>
    <row r="362" spans="1:19" ht="15" customHeight="1" x14ac:dyDescent="0.25">
      <c r="A362" s="33" t="s">
        <v>236</v>
      </c>
      <c r="B362" s="58" t="s">
        <v>233</v>
      </c>
      <c r="C362" s="11" t="s">
        <v>5</v>
      </c>
      <c r="D362" s="83">
        <v>0.25443660000000001</v>
      </c>
      <c r="E362" s="114" t="s">
        <v>451</v>
      </c>
      <c r="F362" s="256" t="s">
        <v>666</v>
      </c>
      <c r="G362" s="257"/>
      <c r="H362" s="257"/>
      <c r="I362" s="257"/>
      <c r="J362" s="257"/>
      <c r="K362" s="257"/>
      <c r="L362" s="257"/>
      <c r="M362" s="258"/>
      <c r="N362" s="2" t="s">
        <v>642</v>
      </c>
      <c r="O362" s="2">
        <v>1.9</v>
      </c>
      <c r="P362" s="2">
        <f>O362*Doplňkové_statistické_info!L11</f>
        <v>0.25443660000000001</v>
      </c>
    </row>
    <row r="363" spans="1:19" ht="15" customHeight="1" x14ac:dyDescent="0.25">
      <c r="A363" s="33" t="s">
        <v>236</v>
      </c>
      <c r="B363" s="58" t="s">
        <v>233</v>
      </c>
      <c r="C363" s="11" t="s">
        <v>6</v>
      </c>
      <c r="D363" s="81" t="s">
        <v>57</v>
      </c>
      <c r="E363" s="114" t="s">
        <v>504</v>
      </c>
      <c r="F363" s="256" t="s">
        <v>488</v>
      </c>
      <c r="G363" s="257"/>
      <c r="H363" s="257"/>
      <c r="I363" s="257"/>
      <c r="J363" s="257"/>
      <c r="K363" s="257"/>
      <c r="L363" s="257"/>
      <c r="M363" s="258"/>
    </row>
    <row r="364" spans="1:19" ht="15" customHeight="1" x14ac:dyDescent="0.25">
      <c r="A364" s="33" t="s">
        <v>236</v>
      </c>
      <c r="B364" s="58" t="s">
        <v>233</v>
      </c>
      <c r="C364" s="11" t="s">
        <v>7</v>
      </c>
      <c r="D364" s="81">
        <v>0.13</v>
      </c>
      <c r="E364" s="114" t="s">
        <v>32</v>
      </c>
      <c r="F364" s="256" t="s">
        <v>348</v>
      </c>
      <c r="G364" s="257"/>
      <c r="H364" s="257"/>
      <c r="I364" s="257"/>
      <c r="J364" s="257"/>
      <c r="K364" s="257"/>
      <c r="L364" s="257"/>
      <c r="M364" s="258"/>
    </row>
    <row r="365" spans="1:19" ht="15" customHeight="1" x14ac:dyDescent="0.25">
      <c r="A365" s="33" t="s">
        <v>236</v>
      </c>
      <c r="B365" s="58" t="s">
        <v>233</v>
      </c>
      <c r="C365" s="11" t="s">
        <v>14</v>
      </c>
      <c r="D365" s="81">
        <v>1.4</v>
      </c>
      <c r="E365" s="114" t="s">
        <v>32</v>
      </c>
      <c r="F365" s="256" t="s">
        <v>585</v>
      </c>
      <c r="G365" s="257"/>
      <c r="H365" s="257"/>
      <c r="I365" s="257"/>
      <c r="J365" s="257"/>
      <c r="K365" s="257"/>
      <c r="L365" s="257"/>
      <c r="M365" s="258"/>
    </row>
    <row r="366" spans="1:19" ht="15" customHeight="1" x14ac:dyDescent="0.25">
      <c r="A366" s="33" t="s">
        <v>236</v>
      </c>
      <c r="B366" s="77" t="s">
        <v>233</v>
      </c>
      <c r="C366" s="11" t="s">
        <v>15</v>
      </c>
      <c r="D366" s="81" t="s">
        <v>57</v>
      </c>
      <c r="E366" s="114" t="s">
        <v>32</v>
      </c>
      <c r="F366" s="256" t="s">
        <v>124</v>
      </c>
      <c r="G366" s="257"/>
      <c r="H366" s="257"/>
      <c r="I366" s="257"/>
      <c r="J366" s="257"/>
      <c r="K366" s="257"/>
      <c r="L366" s="257"/>
      <c r="M366" s="258"/>
    </row>
    <row r="367" spans="1:19" ht="15" customHeight="1" x14ac:dyDescent="0.25">
      <c r="A367" s="33" t="s">
        <v>236</v>
      </c>
      <c r="B367" s="58" t="s">
        <v>233</v>
      </c>
      <c r="C367" s="11" t="s">
        <v>29</v>
      </c>
      <c r="D367" s="89">
        <v>0.05</v>
      </c>
      <c r="E367" s="114" t="s">
        <v>32</v>
      </c>
      <c r="F367" s="304" t="s">
        <v>176</v>
      </c>
      <c r="G367" s="305"/>
      <c r="H367" s="305"/>
      <c r="I367" s="305"/>
      <c r="J367" s="305"/>
      <c r="K367" s="305"/>
      <c r="L367" s="305"/>
      <c r="M367" s="306"/>
    </row>
    <row r="368" spans="1:19" ht="15" customHeight="1" x14ac:dyDescent="0.25">
      <c r="A368" s="33" t="s">
        <v>236</v>
      </c>
      <c r="B368" s="58" t="s">
        <v>233</v>
      </c>
      <c r="C368" s="11" t="s">
        <v>26</v>
      </c>
      <c r="D368" s="81">
        <v>7.0000000000000001E-3</v>
      </c>
      <c r="E368" s="114" t="s">
        <v>674</v>
      </c>
      <c r="F368" s="262" t="s">
        <v>681</v>
      </c>
      <c r="G368" s="263"/>
      <c r="H368" s="263"/>
      <c r="I368" s="263"/>
      <c r="J368" s="263"/>
      <c r="K368" s="263"/>
      <c r="L368" s="263"/>
      <c r="M368" s="264"/>
    </row>
    <row r="369" spans="1:16" ht="15" customHeight="1" x14ac:dyDescent="0.25">
      <c r="A369" s="33" t="s">
        <v>236</v>
      </c>
      <c r="B369" s="58" t="s">
        <v>233</v>
      </c>
      <c r="C369" s="11" t="s">
        <v>131</v>
      </c>
      <c r="D369" s="81">
        <v>3.4500000000000003E-2</v>
      </c>
      <c r="E369" s="120" t="s">
        <v>503</v>
      </c>
      <c r="F369" s="256" t="s">
        <v>156</v>
      </c>
      <c r="G369" s="257"/>
      <c r="H369" s="257"/>
      <c r="I369" s="257"/>
      <c r="J369" s="257"/>
      <c r="K369" s="257"/>
      <c r="L369" s="257"/>
      <c r="M369" s="258"/>
    </row>
    <row r="370" spans="1:16" ht="15" customHeight="1" x14ac:dyDescent="0.25">
      <c r="A370" s="33" t="s">
        <v>236</v>
      </c>
      <c r="B370" s="58" t="s">
        <v>233</v>
      </c>
      <c r="C370" s="11" t="s">
        <v>13</v>
      </c>
      <c r="D370" s="82">
        <v>0.85026000000000002</v>
      </c>
      <c r="E370" s="114" t="s">
        <v>451</v>
      </c>
      <c r="F370" s="256" t="s">
        <v>407</v>
      </c>
      <c r="G370" s="257"/>
      <c r="H370" s="257"/>
      <c r="I370" s="257"/>
      <c r="J370" s="257"/>
      <c r="K370" s="257"/>
      <c r="L370" s="257"/>
      <c r="M370" s="258"/>
      <c r="N370" s="2" t="s">
        <v>406</v>
      </c>
      <c r="O370" s="2">
        <v>9.25</v>
      </c>
      <c r="P370" s="10">
        <f>O370*Doplňkové_statistické_info!L10</f>
        <v>0.85026000000000002</v>
      </c>
    </row>
    <row r="371" spans="1:16" ht="15" customHeight="1" x14ac:dyDescent="0.25">
      <c r="A371" s="33" t="s">
        <v>236</v>
      </c>
      <c r="B371" s="58" t="s">
        <v>233</v>
      </c>
      <c r="C371" s="11" t="s">
        <v>97</v>
      </c>
      <c r="D371" s="81" t="s">
        <v>57</v>
      </c>
      <c r="E371" s="114" t="s">
        <v>32</v>
      </c>
      <c r="F371" s="256" t="s">
        <v>161</v>
      </c>
      <c r="G371" s="257"/>
      <c r="H371" s="257"/>
      <c r="I371" s="257"/>
      <c r="J371" s="257"/>
      <c r="K371" s="257"/>
      <c r="L371" s="257"/>
      <c r="M371" s="258"/>
    </row>
    <row r="372" spans="1:16" ht="15.75" customHeight="1" x14ac:dyDescent="0.25">
      <c r="A372" s="33" t="s">
        <v>236</v>
      </c>
      <c r="B372" s="58" t="s">
        <v>233</v>
      </c>
      <c r="C372" s="11" t="s">
        <v>16</v>
      </c>
      <c r="D372" s="82">
        <v>2.4</v>
      </c>
      <c r="E372" s="114" t="s">
        <v>32</v>
      </c>
      <c r="F372" s="256" t="s">
        <v>186</v>
      </c>
      <c r="G372" s="257"/>
      <c r="H372" s="257"/>
      <c r="I372" s="257"/>
      <c r="J372" s="257"/>
      <c r="K372" s="257"/>
      <c r="L372" s="257"/>
      <c r="M372" s="258"/>
    </row>
    <row r="373" spans="1:16" ht="15" customHeight="1" x14ac:dyDescent="0.25">
      <c r="A373" s="33" t="s">
        <v>236</v>
      </c>
      <c r="B373" s="58" t="s">
        <v>233</v>
      </c>
      <c r="C373" s="11" t="s">
        <v>24</v>
      </c>
      <c r="D373" s="82" t="s">
        <v>57</v>
      </c>
      <c r="E373" s="114" t="s">
        <v>32</v>
      </c>
      <c r="F373" s="256" t="s">
        <v>375</v>
      </c>
      <c r="G373" s="257"/>
      <c r="H373" s="257"/>
      <c r="I373" s="257"/>
      <c r="J373" s="257"/>
      <c r="K373" s="257"/>
      <c r="L373" s="257"/>
      <c r="M373" s="258"/>
    </row>
    <row r="374" spans="1:16" ht="15" customHeight="1" x14ac:dyDescent="0.25">
      <c r="A374" s="33" t="s">
        <v>236</v>
      </c>
      <c r="B374" s="58" t="s">
        <v>233</v>
      </c>
      <c r="C374" s="11" t="s">
        <v>12</v>
      </c>
      <c r="D374" s="82" t="s">
        <v>57</v>
      </c>
      <c r="E374" s="114" t="s">
        <v>32</v>
      </c>
      <c r="F374" s="256" t="s">
        <v>480</v>
      </c>
      <c r="G374" s="257"/>
      <c r="H374" s="257"/>
      <c r="I374" s="257"/>
      <c r="J374" s="257"/>
      <c r="K374" s="257"/>
      <c r="L374" s="257"/>
      <c r="M374" s="258"/>
    </row>
    <row r="375" spans="1:16" ht="15" customHeight="1" x14ac:dyDescent="0.25">
      <c r="A375" s="33" t="s">
        <v>236</v>
      </c>
      <c r="B375" s="58" t="s">
        <v>233</v>
      </c>
      <c r="C375" s="11" t="s">
        <v>11</v>
      </c>
      <c r="D375" s="82" t="s">
        <v>57</v>
      </c>
      <c r="E375" s="114" t="s">
        <v>32</v>
      </c>
      <c r="F375" s="256" t="s">
        <v>508</v>
      </c>
      <c r="G375" s="257"/>
      <c r="H375" s="257"/>
      <c r="I375" s="257"/>
      <c r="J375" s="257"/>
      <c r="K375" s="257"/>
      <c r="L375" s="257"/>
      <c r="M375" s="258"/>
    </row>
    <row r="376" spans="1:16" ht="15" customHeight="1" x14ac:dyDescent="0.25">
      <c r="A376" s="33" t="s">
        <v>236</v>
      </c>
      <c r="B376" s="58" t="s">
        <v>233</v>
      </c>
      <c r="C376" s="11" t="s">
        <v>22</v>
      </c>
      <c r="D376" s="82" t="s">
        <v>57</v>
      </c>
      <c r="E376" s="114" t="s">
        <v>32</v>
      </c>
      <c r="F376" s="256" t="s">
        <v>539</v>
      </c>
      <c r="G376" s="257"/>
      <c r="H376" s="257"/>
      <c r="I376" s="257"/>
      <c r="J376" s="257"/>
      <c r="K376" s="257"/>
      <c r="L376" s="257"/>
      <c r="M376" s="258"/>
    </row>
    <row r="377" spans="1:16" ht="15" customHeight="1" x14ac:dyDescent="0.25">
      <c r="A377" s="33" t="s">
        <v>236</v>
      </c>
      <c r="B377" s="58" t="s">
        <v>233</v>
      </c>
      <c r="C377" s="11" t="s">
        <v>3</v>
      </c>
      <c r="D377" s="106">
        <v>13.539</v>
      </c>
      <c r="E377" s="114" t="s">
        <v>32</v>
      </c>
      <c r="F377" s="256" t="s">
        <v>549</v>
      </c>
      <c r="G377" s="257"/>
      <c r="H377" s="257"/>
      <c r="I377" s="257"/>
      <c r="J377" s="257"/>
      <c r="K377" s="257"/>
      <c r="L377" s="257"/>
      <c r="M377" s="258"/>
      <c r="N377" s="3" t="s">
        <v>560</v>
      </c>
      <c r="O377" s="2">
        <v>61.4</v>
      </c>
      <c r="P377" s="2">
        <f>O377*Doplňkové_statistické_info!L8</f>
        <v>13.5387</v>
      </c>
    </row>
    <row r="378" spans="1:16" ht="15" customHeight="1" x14ac:dyDescent="0.25">
      <c r="A378" s="33" t="s">
        <v>236</v>
      </c>
      <c r="B378" s="77" t="s">
        <v>233</v>
      </c>
      <c r="C378" s="11" t="s">
        <v>9</v>
      </c>
      <c r="D378" s="81">
        <v>0.104</v>
      </c>
      <c r="E378" s="114" t="s">
        <v>32</v>
      </c>
      <c r="F378" s="256" t="s">
        <v>771</v>
      </c>
      <c r="G378" s="257"/>
      <c r="H378" s="257"/>
      <c r="I378" s="257"/>
      <c r="J378" s="257"/>
      <c r="K378" s="257"/>
      <c r="L378" s="257"/>
      <c r="M378" s="258"/>
      <c r="N378" s="3"/>
    </row>
    <row r="379" spans="1:16" ht="15" customHeight="1" thickBot="1" x14ac:dyDescent="0.3">
      <c r="A379" s="33" t="s">
        <v>236</v>
      </c>
      <c r="B379" s="58" t="s">
        <v>233</v>
      </c>
      <c r="C379" s="12" t="s">
        <v>20</v>
      </c>
      <c r="D379" s="95">
        <v>2.2704</v>
      </c>
      <c r="E379" s="154" t="s">
        <v>623</v>
      </c>
      <c r="F379" s="259" t="s">
        <v>213</v>
      </c>
      <c r="G379" s="260"/>
      <c r="H379" s="260"/>
      <c r="I379" s="260"/>
      <c r="J379" s="260"/>
      <c r="K379" s="260"/>
      <c r="L379" s="260"/>
      <c r="M379" s="261"/>
      <c r="N379" s="2" t="s">
        <v>216</v>
      </c>
      <c r="O379" s="40">
        <v>2</v>
      </c>
      <c r="P379" s="129">
        <f>O379*Doplňkové_statistické_info!L12</f>
        <v>2.2704</v>
      </c>
    </row>
    <row r="380" spans="1:16" ht="15" customHeight="1" x14ac:dyDescent="0.25">
      <c r="A380" s="34" t="s">
        <v>236</v>
      </c>
      <c r="B380" s="37" t="s">
        <v>54</v>
      </c>
      <c r="C380" s="14" t="s">
        <v>22</v>
      </c>
      <c r="D380" s="85" t="s">
        <v>57</v>
      </c>
      <c r="E380" s="115" t="s">
        <v>503</v>
      </c>
      <c r="F380" s="253" t="s">
        <v>529</v>
      </c>
      <c r="G380" s="254"/>
      <c r="H380" s="254"/>
      <c r="I380" s="254"/>
      <c r="J380" s="254"/>
      <c r="K380" s="254"/>
      <c r="L380" s="254"/>
      <c r="M380" s="255"/>
    </row>
    <row r="381" spans="1:16" ht="15" customHeight="1" x14ac:dyDescent="0.25">
      <c r="A381" s="34" t="s">
        <v>236</v>
      </c>
      <c r="B381" s="18" t="s">
        <v>54</v>
      </c>
      <c r="C381" s="11" t="s">
        <v>5</v>
      </c>
      <c r="D381" s="83">
        <v>5.3565600000000005E-2</v>
      </c>
      <c r="E381" s="114" t="s">
        <v>667</v>
      </c>
      <c r="F381" s="256" t="s">
        <v>325</v>
      </c>
      <c r="G381" s="257"/>
      <c r="H381" s="257"/>
      <c r="I381" s="257"/>
      <c r="J381" s="257"/>
      <c r="K381" s="257"/>
      <c r="L381" s="257"/>
      <c r="M381" s="258"/>
      <c r="N381" s="2" t="s">
        <v>641</v>
      </c>
      <c r="O381" s="2">
        <v>0.4</v>
      </c>
      <c r="P381" s="2">
        <f>O381*Doplňkové_statistické_info!L11</f>
        <v>5.3565600000000005E-2</v>
      </c>
    </row>
    <row r="382" spans="1:16" ht="15" customHeight="1" x14ac:dyDescent="0.25">
      <c r="A382" s="34" t="s">
        <v>236</v>
      </c>
      <c r="B382" s="18" t="s">
        <v>54</v>
      </c>
      <c r="C382" s="11" t="s">
        <v>6</v>
      </c>
      <c r="D382" s="81" t="s">
        <v>57</v>
      </c>
      <c r="E382" s="114" t="s">
        <v>32</v>
      </c>
      <c r="F382" s="256" t="s">
        <v>489</v>
      </c>
      <c r="G382" s="257"/>
      <c r="H382" s="257"/>
      <c r="I382" s="257"/>
      <c r="J382" s="257"/>
      <c r="K382" s="257"/>
      <c r="L382" s="257"/>
      <c r="M382" s="258"/>
    </row>
    <row r="383" spans="1:16" ht="15" customHeight="1" x14ac:dyDescent="0.25">
      <c r="A383" s="34" t="s">
        <v>236</v>
      </c>
      <c r="B383" s="18" t="s">
        <v>54</v>
      </c>
      <c r="C383" s="11" t="s">
        <v>9</v>
      </c>
      <c r="D383" s="81">
        <v>0.01</v>
      </c>
      <c r="E383" s="114" t="s">
        <v>451</v>
      </c>
      <c r="F383" s="256" t="s">
        <v>100</v>
      </c>
      <c r="G383" s="257"/>
      <c r="H383" s="257"/>
      <c r="I383" s="257"/>
      <c r="J383" s="257"/>
      <c r="K383" s="257"/>
      <c r="L383" s="257"/>
      <c r="M383" s="258"/>
    </row>
    <row r="384" spans="1:16" ht="15" customHeight="1" x14ac:dyDescent="0.25">
      <c r="A384" s="34" t="s">
        <v>236</v>
      </c>
      <c r="B384" s="18" t="s">
        <v>54</v>
      </c>
      <c r="C384" s="11" t="s">
        <v>14</v>
      </c>
      <c r="D384" s="89">
        <v>17.940999999999999</v>
      </c>
      <c r="E384" s="114" t="s">
        <v>32</v>
      </c>
      <c r="F384" s="256" t="s">
        <v>564</v>
      </c>
      <c r="G384" s="257"/>
      <c r="H384" s="257"/>
      <c r="I384" s="257"/>
      <c r="J384" s="257"/>
      <c r="K384" s="257"/>
      <c r="L384" s="257"/>
      <c r="M384" s="258"/>
      <c r="N384" s="2" t="s">
        <v>592</v>
      </c>
    </row>
    <row r="385" spans="1:17" ht="15" customHeight="1" x14ac:dyDescent="0.25">
      <c r="A385" s="34" t="s">
        <v>236</v>
      </c>
      <c r="B385" s="18" t="s">
        <v>54</v>
      </c>
      <c r="C385" s="11" t="s">
        <v>15</v>
      </c>
      <c r="D385" s="81" t="s">
        <v>57</v>
      </c>
      <c r="E385" s="114" t="s">
        <v>32</v>
      </c>
      <c r="F385" s="256" t="s">
        <v>780</v>
      </c>
      <c r="G385" s="257"/>
      <c r="H385" s="257"/>
      <c r="I385" s="257"/>
      <c r="J385" s="257"/>
      <c r="K385" s="257"/>
      <c r="L385" s="257"/>
      <c r="M385" s="258"/>
    </row>
    <row r="386" spans="1:17" ht="15" customHeight="1" x14ac:dyDescent="0.25">
      <c r="A386" s="34" t="s">
        <v>236</v>
      </c>
      <c r="B386" s="18" t="s">
        <v>54</v>
      </c>
      <c r="C386" s="11" t="s">
        <v>17</v>
      </c>
      <c r="D386" s="89">
        <v>12.775</v>
      </c>
      <c r="E386" s="114" t="s">
        <v>32</v>
      </c>
      <c r="F386" s="256" t="s">
        <v>416</v>
      </c>
      <c r="G386" s="257"/>
      <c r="H386" s="257"/>
      <c r="I386" s="257"/>
      <c r="J386" s="257"/>
      <c r="K386" s="257"/>
      <c r="L386" s="257"/>
      <c r="M386" s="258"/>
    </row>
    <row r="387" spans="1:17" ht="15" customHeight="1" x14ac:dyDescent="0.25">
      <c r="A387" s="34" t="s">
        <v>236</v>
      </c>
      <c r="B387" s="18" t="s">
        <v>54</v>
      </c>
      <c r="C387" s="11" t="s">
        <v>29</v>
      </c>
      <c r="D387" s="81" t="s">
        <v>57</v>
      </c>
      <c r="E387" s="114" t="s">
        <v>32</v>
      </c>
      <c r="F387" s="307" t="s">
        <v>177</v>
      </c>
      <c r="G387" s="308"/>
      <c r="H387" s="308"/>
      <c r="I387" s="308"/>
      <c r="J387" s="308"/>
      <c r="K387" s="308"/>
      <c r="L387" s="308"/>
      <c r="M387" s="309"/>
    </row>
    <row r="388" spans="1:17" ht="15" customHeight="1" x14ac:dyDescent="0.25">
      <c r="A388" s="34" t="s">
        <v>236</v>
      </c>
      <c r="B388" s="18" t="s">
        <v>54</v>
      </c>
      <c r="C388" s="11" t="s">
        <v>12</v>
      </c>
      <c r="D388" s="89">
        <v>1.5</v>
      </c>
      <c r="E388" s="114" t="s">
        <v>640</v>
      </c>
      <c r="F388" s="256" t="s">
        <v>481</v>
      </c>
      <c r="G388" s="257"/>
      <c r="H388" s="257"/>
      <c r="I388" s="257"/>
      <c r="J388" s="257"/>
      <c r="K388" s="257"/>
      <c r="L388" s="257"/>
      <c r="M388" s="258"/>
    </row>
    <row r="389" spans="1:17" ht="15" customHeight="1" x14ac:dyDescent="0.25">
      <c r="A389" s="34" t="s">
        <v>236</v>
      </c>
      <c r="B389" s="18" t="s">
        <v>54</v>
      </c>
      <c r="C389" s="11" t="s">
        <v>23</v>
      </c>
      <c r="D389" s="81" t="s">
        <v>57</v>
      </c>
      <c r="E389" s="114" t="s">
        <v>449</v>
      </c>
      <c r="F389" s="262" t="s">
        <v>169</v>
      </c>
      <c r="G389" s="263"/>
      <c r="H389" s="263"/>
      <c r="I389" s="263"/>
      <c r="J389" s="263"/>
      <c r="K389" s="263"/>
      <c r="L389" s="263"/>
      <c r="M389" s="264"/>
    </row>
    <row r="390" spans="1:17" ht="15" customHeight="1" x14ac:dyDescent="0.25">
      <c r="A390" s="34" t="s">
        <v>236</v>
      </c>
      <c r="B390" s="18" t="s">
        <v>54</v>
      </c>
      <c r="C390" s="11" t="s">
        <v>13</v>
      </c>
      <c r="D390" s="82">
        <v>0.10111200000000001</v>
      </c>
      <c r="E390" s="114" t="s">
        <v>667</v>
      </c>
      <c r="F390" s="256" t="s">
        <v>144</v>
      </c>
      <c r="G390" s="257"/>
      <c r="H390" s="257"/>
      <c r="I390" s="257"/>
      <c r="J390" s="257"/>
      <c r="K390" s="257"/>
      <c r="L390" s="257"/>
      <c r="M390" s="258"/>
      <c r="N390" s="2" t="s">
        <v>405</v>
      </c>
      <c r="O390" s="2">
        <v>1.1000000000000001</v>
      </c>
      <c r="P390" s="10">
        <f>O390*Doplňkové_statistické_info!L10</f>
        <v>0.10111200000000001</v>
      </c>
    </row>
    <row r="391" spans="1:17" ht="15.75" customHeight="1" x14ac:dyDescent="0.25">
      <c r="A391" s="34" t="s">
        <v>236</v>
      </c>
      <c r="B391" s="18" t="s">
        <v>54</v>
      </c>
      <c r="C391" s="11" t="s">
        <v>16</v>
      </c>
      <c r="D391" s="81" t="s">
        <v>57</v>
      </c>
      <c r="E391" s="114" t="s">
        <v>32</v>
      </c>
      <c r="F391" s="256" t="s">
        <v>371</v>
      </c>
      <c r="G391" s="257"/>
      <c r="H391" s="257"/>
      <c r="I391" s="257"/>
      <c r="J391" s="257"/>
      <c r="K391" s="257"/>
      <c r="L391" s="257"/>
      <c r="M391" s="258"/>
    </row>
    <row r="392" spans="1:17" ht="15" customHeight="1" x14ac:dyDescent="0.25">
      <c r="A392" s="34" t="s">
        <v>236</v>
      </c>
      <c r="B392" s="18" t="s">
        <v>54</v>
      </c>
      <c r="C392" s="11" t="s">
        <v>11</v>
      </c>
      <c r="D392" s="81" t="s">
        <v>57</v>
      </c>
      <c r="E392" s="114" t="s">
        <v>32</v>
      </c>
      <c r="F392" s="313" t="s">
        <v>509</v>
      </c>
      <c r="G392" s="376"/>
      <c r="H392" s="376"/>
      <c r="I392" s="376"/>
      <c r="J392" s="376"/>
      <c r="K392" s="376"/>
      <c r="L392" s="376"/>
      <c r="M392" s="315"/>
    </row>
    <row r="393" spans="1:17" ht="15" customHeight="1" x14ac:dyDescent="0.25">
      <c r="A393" s="34" t="s">
        <v>236</v>
      </c>
      <c r="B393" s="18" t="s">
        <v>54</v>
      </c>
      <c r="C393" s="11" t="s">
        <v>18</v>
      </c>
      <c r="D393" s="81" t="s">
        <v>32</v>
      </c>
      <c r="E393" s="114" t="s">
        <v>32</v>
      </c>
      <c r="F393" s="313" t="s">
        <v>467</v>
      </c>
      <c r="G393" s="314"/>
      <c r="H393" s="314"/>
      <c r="I393" s="314"/>
      <c r="J393" s="314"/>
      <c r="K393" s="314"/>
      <c r="L393" s="314"/>
      <c r="M393" s="315"/>
    </row>
    <row r="394" spans="1:17" ht="15" customHeight="1" x14ac:dyDescent="0.25">
      <c r="A394" s="34" t="s">
        <v>236</v>
      </c>
      <c r="B394" s="18" t="s">
        <v>54</v>
      </c>
      <c r="C394" s="11" t="s">
        <v>7</v>
      </c>
      <c r="D394" s="89">
        <v>25.37</v>
      </c>
      <c r="E394" s="114" t="s">
        <v>451</v>
      </c>
      <c r="F394" s="313" t="s">
        <v>724</v>
      </c>
      <c r="G394" s="314"/>
      <c r="H394" s="314"/>
      <c r="I394" s="314"/>
      <c r="J394" s="314"/>
      <c r="K394" s="314"/>
      <c r="L394" s="314"/>
      <c r="M394" s="315"/>
      <c r="N394" s="2" t="s">
        <v>731</v>
      </c>
    </row>
    <row r="395" spans="1:17" ht="15" customHeight="1" x14ac:dyDescent="0.25">
      <c r="A395" s="34" t="s">
        <v>236</v>
      </c>
      <c r="B395" s="18" t="s">
        <v>54</v>
      </c>
      <c r="C395" s="11" t="s">
        <v>97</v>
      </c>
      <c r="D395" s="89">
        <v>1</v>
      </c>
      <c r="E395" s="114" t="s">
        <v>623</v>
      </c>
      <c r="F395" s="39" t="s">
        <v>761</v>
      </c>
      <c r="G395" s="63"/>
      <c r="H395" s="63"/>
      <c r="I395" s="63"/>
      <c r="J395" s="63"/>
      <c r="K395" s="63"/>
      <c r="L395" s="63"/>
      <c r="M395" s="64"/>
    </row>
    <row r="396" spans="1:17" ht="15" customHeight="1" thickBot="1" x14ac:dyDescent="0.3">
      <c r="A396" s="34" t="s">
        <v>236</v>
      </c>
      <c r="B396" s="18" t="s">
        <v>54</v>
      </c>
      <c r="C396" s="11" t="s">
        <v>2</v>
      </c>
      <c r="D396" s="86" t="s">
        <v>57</v>
      </c>
      <c r="E396" s="154" t="s">
        <v>32</v>
      </c>
      <c r="F396" s="313" t="s">
        <v>798</v>
      </c>
      <c r="G396" s="314"/>
      <c r="H396" s="314"/>
      <c r="I396" s="314"/>
      <c r="J396" s="314"/>
      <c r="K396" s="314"/>
      <c r="L396" s="314"/>
      <c r="M396" s="314"/>
    </row>
    <row r="397" spans="1:17" ht="15" customHeight="1" x14ac:dyDescent="0.25">
      <c r="A397" s="33" t="s">
        <v>236</v>
      </c>
      <c r="B397" s="37" t="s">
        <v>78</v>
      </c>
      <c r="C397" s="14" t="s">
        <v>6</v>
      </c>
      <c r="D397" s="85" t="s">
        <v>32</v>
      </c>
      <c r="E397" s="115" t="s">
        <v>32</v>
      </c>
      <c r="F397" s="253" t="s">
        <v>75</v>
      </c>
      <c r="G397" s="254"/>
      <c r="H397" s="254"/>
      <c r="I397" s="254"/>
      <c r="J397" s="254"/>
      <c r="K397" s="254"/>
      <c r="L397" s="254"/>
      <c r="M397" s="255"/>
    </row>
    <row r="398" spans="1:17" ht="15" customHeight="1" x14ac:dyDescent="0.25">
      <c r="A398" s="33" t="s">
        <v>236</v>
      </c>
      <c r="B398" s="18" t="s">
        <v>78</v>
      </c>
      <c r="C398" s="11" t="s">
        <v>7</v>
      </c>
      <c r="D398" s="81" t="s">
        <v>57</v>
      </c>
      <c r="E398" s="114" t="s">
        <v>32</v>
      </c>
      <c r="F398" s="256" t="s">
        <v>350</v>
      </c>
      <c r="G398" s="257"/>
      <c r="H398" s="257"/>
      <c r="I398" s="257"/>
      <c r="J398" s="257"/>
      <c r="K398" s="257"/>
      <c r="L398" s="257"/>
      <c r="M398" s="258"/>
    </row>
    <row r="399" spans="1:17" ht="15.75" customHeight="1" x14ac:dyDescent="0.25">
      <c r="A399" s="33" t="s">
        <v>236</v>
      </c>
      <c r="B399" s="18" t="s">
        <v>78</v>
      </c>
      <c r="C399" s="11" t="s">
        <v>8</v>
      </c>
      <c r="D399" s="81" t="s">
        <v>32</v>
      </c>
      <c r="E399" s="114" t="s">
        <v>451</v>
      </c>
      <c r="F399" s="256" t="s">
        <v>218</v>
      </c>
      <c r="G399" s="257"/>
      <c r="H399" s="257"/>
      <c r="I399" s="257"/>
      <c r="J399" s="257"/>
      <c r="K399" s="257"/>
      <c r="L399" s="257"/>
      <c r="M399" s="258"/>
    </row>
    <row r="400" spans="1:17" ht="15.75" customHeight="1" x14ac:dyDescent="0.25">
      <c r="A400" s="33" t="s">
        <v>236</v>
      </c>
      <c r="B400" s="18" t="s">
        <v>78</v>
      </c>
      <c r="C400" s="11" t="s">
        <v>28</v>
      </c>
      <c r="D400" s="112">
        <v>0.65705999999999998</v>
      </c>
      <c r="E400" s="114" t="s">
        <v>32</v>
      </c>
      <c r="F400" s="256" t="s">
        <v>287</v>
      </c>
      <c r="G400" s="257"/>
      <c r="H400" s="257"/>
      <c r="I400" s="257"/>
      <c r="J400" s="257"/>
      <c r="K400" s="257"/>
      <c r="L400" s="257"/>
      <c r="M400" s="258"/>
      <c r="N400" s="2" t="s">
        <v>832</v>
      </c>
      <c r="O400" s="143">
        <v>235</v>
      </c>
      <c r="P400" s="2">
        <f>O400*Doplňkové_statistické_info!L14</f>
        <v>0.65705999999999998</v>
      </c>
      <c r="Q400" s="143"/>
    </row>
    <row r="401" spans="1:17" ht="15.75" customHeight="1" x14ac:dyDescent="0.25">
      <c r="A401" s="33" t="s">
        <v>236</v>
      </c>
      <c r="B401" s="18" t="s">
        <v>78</v>
      </c>
      <c r="C401" s="11" t="s">
        <v>22</v>
      </c>
      <c r="D401" s="81" t="s">
        <v>57</v>
      </c>
      <c r="E401" s="114" t="s">
        <v>528</v>
      </c>
      <c r="F401" s="256" t="s">
        <v>527</v>
      </c>
      <c r="G401" s="257"/>
      <c r="H401" s="257"/>
      <c r="I401" s="257"/>
      <c r="J401" s="257"/>
      <c r="K401" s="257"/>
      <c r="L401" s="257"/>
      <c r="M401" s="258"/>
    </row>
    <row r="402" spans="1:17" ht="15.75" customHeight="1" x14ac:dyDescent="0.25">
      <c r="A402" s="33" t="s">
        <v>236</v>
      </c>
      <c r="B402" s="18" t="s">
        <v>78</v>
      </c>
      <c r="C402" s="11" t="s">
        <v>5</v>
      </c>
      <c r="D402" s="83">
        <v>5.088732E-2</v>
      </c>
      <c r="E402" s="114" t="s">
        <v>32</v>
      </c>
      <c r="F402" s="256" t="s">
        <v>638</v>
      </c>
      <c r="G402" s="257"/>
      <c r="H402" s="257"/>
      <c r="I402" s="257"/>
      <c r="J402" s="257"/>
      <c r="K402" s="257"/>
      <c r="L402" s="257"/>
      <c r="M402" s="258"/>
      <c r="N402" s="2" t="s">
        <v>637</v>
      </c>
      <c r="O402" s="2">
        <f>0.215+0.165</f>
        <v>0.38</v>
      </c>
      <c r="P402" s="2">
        <f>O402*Doplňkové_statistické_info!L11</f>
        <v>5.088732E-2</v>
      </c>
    </row>
    <row r="403" spans="1:17" ht="15.75" customHeight="1" thickBot="1" x14ac:dyDescent="0.3">
      <c r="A403" s="33" t="s">
        <v>236</v>
      </c>
      <c r="B403" s="18" t="s">
        <v>78</v>
      </c>
      <c r="C403" s="12" t="s">
        <v>14</v>
      </c>
      <c r="D403" s="84">
        <v>1.5249999999999999</v>
      </c>
      <c r="E403" s="154" t="s">
        <v>451</v>
      </c>
      <c r="F403" s="256" t="s">
        <v>582</v>
      </c>
      <c r="G403" s="257"/>
      <c r="H403" s="257"/>
      <c r="I403" s="257"/>
      <c r="J403" s="257"/>
      <c r="K403" s="257"/>
      <c r="L403" s="257"/>
      <c r="M403" s="258"/>
      <c r="N403" s="51" t="s">
        <v>587</v>
      </c>
    </row>
    <row r="404" spans="1:17" ht="15.75" customHeight="1" x14ac:dyDescent="0.25">
      <c r="A404" s="43" t="s">
        <v>314</v>
      </c>
      <c r="B404" s="44" t="s">
        <v>315</v>
      </c>
      <c r="C404" s="14" t="s">
        <v>1</v>
      </c>
      <c r="D404" s="107">
        <v>9.1850000000000001E-2</v>
      </c>
      <c r="E404" s="115" t="s">
        <v>513</v>
      </c>
      <c r="F404" s="253" t="s">
        <v>624</v>
      </c>
      <c r="G404" s="254"/>
      <c r="H404" s="254"/>
      <c r="I404" s="254"/>
      <c r="J404" s="254"/>
      <c r="K404" s="254"/>
      <c r="L404" s="254"/>
      <c r="M404" s="255"/>
      <c r="N404" s="2" t="s">
        <v>628</v>
      </c>
      <c r="O404" s="2">
        <v>2.5</v>
      </c>
      <c r="P404" s="2">
        <f>O404*Doplňkové_statistické_info!L7</f>
        <v>9.1850000000000001E-2</v>
      </c>
    </row>
    <row r="405" spans="1:17" ht="15.75" customHeight="1" x14ac:dyDescent="0.25">
      <c r="A405" s="33" t="s">
        <v>314</v>
      </c>
      <c r="B405" s="45" t="s">
        <v>315</v>
      </c>
      <c r="C405" s="11" t="s">
        <v>10</v>
      </c>
      <c r="D405" s="81" t="s">
        <v>32</v>
      </c>
      <c r="E405" s="114" t="s">
        <v>32</v>
      </c>
      <c r="F405" s="256" t="s">
        <v>259</v>
      </c>
      <c r="G405" s="257"/>
      <c r="H405" s="257"/>
      <c r="I405" s="257"/>
      <c r="J405" s="257"/>
      <c r="K405" s="257"/>
      <c r="L405" s="257"/>
      <c r="M405" s="258"/>
    </row>
    <row r="406" spans="1:17" ht="15.75" customHeight="1" x14ac:dyDescent="0.25">
      <c r="A406" s="33" t="s">
        <v>314</v>
      </c>
      <c r="B406" s="45" t="s">
        <v>315</v>
      </c>
      <c r="C406" s="11" t="s">
        <v>8</v>
      </c>
      <c r="D406" s="81" t="s">
        <v>32</v>
      </c>
      <c r="E406" s="166" t="s">
        <v>746</v>
      </c>
      <c r="F406" s="256" t="s">
        <v>417</v>
      </c>
      <c r="G406" s="257"/>
      <c r="H406" s="257"/>
      <c r="I406" s="257"/>
      <c r="J406" s="257"/>
      <c r="K406" s="257"/>
      <c r="L406" s="257"/>
      <c r="M406" s="258"/>
    </row>
    <row r="407" spans="1:17" ht="15.75" customHeight="1" x14ac:dyDescent="0.25">
      <c r="A407" s="33" t="s">
        <v>314</v>
      </c>
      <c r="B407" s="45" t="s">
        <v>315</v>
      </c>
      <c r="C407" s="11" t="s">
        <v>16</v>
      </c>
      <c r="D407" s="81" t="s">
        <v>32</v>
      </c>
      <c r="E407" s="114" t="s">
        <v>32</v>
      </c>
      <c r="F407" s="256" t="s">
        <v>184</v>
      </c>
      <c r="G407" s="257"/>
      <c r="H407" s="257"/>
      <c r="I407" s="257"/>
      <c r="J407" s="257"/>
      <c r="K407" s="257"/>
      <c r="L407" s="257"/>
      <c r="M407" s="258"/>
    </row>
    <row r="408" spans="1:17" ht="15.75" customHeight="1" x14ac:dyDescent="0.25">
      <c r="A408" s="33" t="s">
        <v>314</v>
      </c>
      <c r="B408" s="45" t="s">
        <v>315</v>
      </c>
      <c r="C408" s="11" t="s">
        <v>24</v>
      </c>
      <c r="D408" s="81" t="s">
        <v>32</v>
      </c>
      <c r="E408" s="114" t="s">
        <v>32</v>
      </c>
      <c r="F408" s="256" t="s">
        <v>380</v>
      </c>
      <c r="G408" s="257"/>
      <c r="H408" s="257"/>
      <c r="I408" s="257"/>
      <c r="J408" s="257"/>
      <c r="K408" s="257"/>
      <c r="L408" s="257"/>
      <c r="M408" s="258"/>
    </row>
    <row r="409" spans="1:17" ht="15.75" customHeight="1" x14ac:dyDescent="0.25">
      <c r="A409" s="33" t="s">
        <v>314</v>
      </c>
      <c r="B409" s="45" t="s">
        <v>315</v>
      </c>
      <c r="C409" s="11" t="s">
        <v>97</v>
      </c>
      <c r="D409" s="81">
        <v>0.1</v>
      </c>
      <c r="E409" s="114" t="s">
        <v>32</v>
      </c>
      <c r="F409" s="256" t="s">
        <v>759</v>
      </c>
      <c r="G409" s="257"/>
      <c r="H409" s="257"/>
      <c r="I409" s="257"/>
      <c r="J409" s="257"/>
      <c r="K409" s="257"/>
      <c r="L409" s="257"/>
      <c r="M409" s="258"/>
    </row>
    <row r="410" spans="1:17" ht="15.75" customHeight="1" x14ac:dyDescent="0.25">
      <c r="A410" s="33" t="s">
        <v>314</v>
      </c>
      <c r="B410" s="45" t="s">
        <v>315</v>
      </c>
      <c r="C410" s="11" t="s">
        <v>131</v>
      </c>
      <c r="D410" s="81" t="s">
        <v>32</v>
      </c>
      <c r="E410" s="114" t="s">
        <v>32</v>
      </c>
      <c r="F410" s="268" t="s">
        <v>418</v>
      </c>
      <c r="G410" s="269"/>
      <c r="H410" s="269"/>
      <c r="I410" s="269"/>
      <c r="J410" s="269"/>
      <c r="K410" s="269"/>
      <c r="L410" s="269"/>
      <c r="M410" s="270"/>
    </row>
    <row r="411" spans="1:17" s="2" customFormat="1" ht="15.75" customHeight="1" x14ac:dyDescent="0.25">
      <c r="A411" s="33" t="s">
        <v>314</v>
      </c>
      <c r="B411" s="45" t="s">
        <v>315</v>
      </c>
      <c r="C411" s="11" t="s">
        <v>9</v>
      </c>
      <c r="D411" s="81" t="s">
        <v>32</v>
      </c>
      <c r="E411" s="114" t="s">
        <v>503</v>
      </c>
      <c r="F411" s="268" t="s">
        <v>865</v>
      </c>
      <c r="G411" s="269"/>
      <c r="H411" s="269"/>
      <c r="I411" s="269"/>
      <c r="J411" s="269"/>
      <c r="K411" s="269"/>
      <c r="L411" s="269"/>
      <c r="M411" s="270"/>
    </row>
    <row r="412" spans="1:17" ht="15.75" customHeight="1" x14ac:dyDescent="0.25">
      <c r="A412" s="33" t="s">
        <v>314</v>
      </c>
      <c r="B412" s="45" t="s">
        <v>315</v>
      </c>
      <c r="C412" s="11" t="s">
        <v>28</v>
      </c>
      <c r="D412" s="112" t="s">
        <v>32</v>
      </c>
      <c r="E412" s="114" t="s">
        <v>32</v>
      </c>
      <c r="F412" s="268" t="s">
        <v>419</v>
      </c>
      <c r="G412" s="269"/>
      <c r="H412" s="269"/>
      <c r="I412" s="269"/>
      <c r="J412" s="269"/>
      <c r="K412" s="269"/>
      <c r="L412" s="269"/>
      <c r="M412" s="270"/>
      <c r="Q412" s="143"/>
    </row>
    <row r="413" spans="1:17" ht="15.75" customHeight="1" x14ac:dyDescent="0.25">
      <c r="A413" s="33" t="s">
        <v>314</v>
      </c>
      <c r="B413" s="45" t="s">
        <v>315</v>
      </c>
      <c r="C413" s="11" t="s">
        <v>15</v>
      </c>
      <c r="D413" s="81" t="s">
        <v>32</v>
      </c>
      <c r="E413" s="114" t="s">
        <v>32</v>
      </c>
      <c r="F413" s="272" t="s">
        <v>420</v>
      </c>
      <c r="G413" s="275"/>
      <c r="H413" s="275"/>
      <c r="I413" s="275"/>
      <c r="J413" s="275"/>
      <c r="K413" s="275"/>
      <c r="L413" s="275"/>
      <c r="M413" s="274"/>
    </row>
    <row r="414" spans="1:17" ht="15.75" customHeight="1" x14ac:dyDescent="0.25">
      <c r="A414" s="33" t="s">
        <v>314</v>
      </c>
      <c r="B414" s="45" t="s">
        <v>315</v>
      </c>
      <c r="C414" s="11" t="s">
        <v>19</v>
      </c>
      <c r="D414" s="81" t="s">
        <v>32</v>
      </c>
      <c r="E414" s="114" t="s">
        <v>32</v>
      </c>
      <c r="F414" s="272" t="s">
        <v>192</v>
      </c>
      <c r="G414" s="275"/>
      <c r="H414" s="275"/>
      <c r="I414" s="275"/>
      <c r="J414" s="275"/>
      <c r="K414" s="275"/>
      <c r="L414" s="275"/>
      <c r="M414" s="274"/>
    </row>
    <row r="415" spans="1:17" ht="15.75" customHeight="1" x14ac:dyDescent="0.25">
      <c r="A415" s="33" t="s">
        <v>314</v>
      </c>
      <c r="B415" s="45" t="s">
        <v>315</v>
      </c>
      <c r="C415" s="11" t="s">
        <v>17</v>
      </c>
      <c r="D415" s="81" t="s">
        <v>32</v>
      </c>
      <c r="E415" s="114" t="s">
        <v>451</v>
      </c>
      <c r="F415" s="268" t="s">
        <v>421</v>
      </c>
      <c r="G415" s="269"/>
      <c r="H415" s="269"/>
      <c r="I415" s="269"/>
      <c r="J415" s="269"/>
      <c r="K415" s="269"/>
      <c r="L415" s="269"/>
      <c r="M415" s="270"/>
    </row>
    <row r="416" spans="1:17" ht="15.75" customHeight="1" x14ac:dyDescent="0.25">
      <c r="A416" s="33" t="s">
        <v>314</v>
      </c>
      <c r="B416" s="45" t="s">
        <v>315</v>
      </c>
      <c r="C416" s="11" t="s">
        <v>13</v>
      </c>
      <c r="D416" s="83">
        <v>0.45960000000000001</v>
      </c>
      <c r="E416" s="114" t="s">
        <v>32</v>
      </c>
      <c r="F416" s="272" t="s">
        <v>423</v>
      </c>
      <c r="G416" s="275"/>
      <c r="H416" s="275"/>
      <c r="I416" s="275"/>
      <c r="J416" s="275"/>
      <c r="K416" s="275"/>
      <c r="L416" s="275"/>
      <c r="M416" s="274"/>
      <c r="N416" s="2" t="s">
        <v>137</v>
      </c>
      <c r="O416" s="2">
        <v>5</v>
      </c>
      <c r="P416" s="10">
        <f>O416*Doplňkové_statistické_info!L10</f>
        <v>0.45960000000000001</v>
      </c>
    </row>
    <row r="417" spans="1:16" ht="15.75" customHeight="1" x14ac:dyDescent="0.25">
      <c r="A417" s="33" t="s">
        <v>314</v>
      </c>
      <c r="B417" s="45" t="s">
        <v>315</v>
      </c>
      <c r="C417" s="11" t="s">
        <v>6</v>
      </c>
      <c r="D417" s="81" t="s">
        <v>57</v>
      </c>
      <c r="E417" s="114" t="s">
        <v>451</v>
      </c>
      <c r="F417" s="268" t="s">
        <v>497</v>
      </c>
      <c r="G417" s="269"/>
      <c r="H417" s="269"/>
      <c r="I417" s="269"/>
      <c r="J417" s="269"/>
      <c r="K417" s="269"/>
      <c r="L417" s="269"/>
      <c r="M417" s="270"/>
    </row>
    <row r="418" spans="1:16" ht="15.75" customHeight="1" x14ac:dyDescent="0.25">
      <c r="A418" s="33" t="s">
        <v>314</v>
      </c>
      <c r="B418" s="45" t="s">
        <v>315</v>
      </c>
      <c r="C418" s="11" t="s">
        <v>23</v>
      </c>
      <c r="D418" s="81" t="s">
        <v>32</v>
      </c>
      <c r="E418" s="114" t="s">
        <v>32</v>
      </c>
      <c r="F418" s="268" t="s">
        <v>460</v>
      </c>
      <c r="G418" s="269"/>
      <c r="H418" s="269"/>
      <c r="I418" s="269"/>
      <c r="J418" s="269"/>
      <c r="K418" s="269"/>
      <c r="L418" s="269"/>
      <c r="M418" s="270"/>
    </row>
    <row r="419" spans="1:16" ht="15.75" customHeight="1" x14ac:dyDescent="0.25">
      <c r="A419" s="33" t="s">
        <v>314</v>
      </c>
      <c r="B419" s="45" t="s">
        <v>315</v>
      </c>
      <c r="C419" s="11" t="s">
        <v>11</v>
      </c>
      <c r="D419" s="81">
        <v>2.5000000000000001E-3</v>
      </c>
      <c r="E419" s="114" t="s">
        <v>512</v>
      </c>
      <c r="F419" s="268" t="s">
        <v>511</v>
      </c>
      <c r="G419" s="269"/>
      <c r="H419" s="269"/>
      <c r="I419" s="269"/>
      <c r="J419" s="269"/>
      <c r="K419" s="269"/>
      <c r="L419" s="269"/>
      <c r="M419" s="270"/>
    </row>
    <row r="420" spans="1:16" ht="15.75" customHeight="1" x14ac:dyDescent="0.25">
      <c r="A420" s="33" t="s">
        <v>314</v>
      </c>
      <c r="B420" s="45" t="s">
        <v>315</v>
      </c>
      <c r="C420" s="11" t="s">
        <v>22</v>
      </c>
      <c r="D420" s="81" t="s">
        <v>32</v>
      </c>
      <c r="E420" s="114" t="s">
        <v>513</v>
      </c>
      <c r="F420" s="268" t="s">
        <v>537</v>
      </c>
      <c r="G420" s="269"/>
      <c r="H420" s="269"/>
      <c r="I420" s="269"/>
      <c r="J420" s="269"/>
      <c r="K420" s="269"/>
      <c r="L420" s="269"/>
      <c r="M420" s="270"/>
    </row>
    <row r="421" spans="1:16" ht="15.75" customHeight="1" x14ac:dyDescent="0.25">
      <c r="A421" s="33" t="s">
        <v>314</v>
      </c>
      <c r="B421" s="45" t="s">
        <v>315</v>
      </c>
      <c r="C421" s="11" t="s">
        <v>26</v>
      </c>
      <c r="D421" s="81">
        <v>4.0000000000000001E-3</v>
      </c>
      <c r="E421" s="114" t="s">
        <v>32</v>
      </c>
      <c r="F421" s="268" t="s">
        <v>682</v>
      </c>
      <c r="G421" s="269"/>
      <c r="H421" s="269"/>
      <c r="I421" s="269"/>
      <c r="J421" s="269"/>
      <c r="K421" s="269"/>
      <c r="L421" s="269"/>
      <c r="M421" s="270"/>
    </row>
    <row r="422" spans="1:16" ht="15.75" customHeight="1" x14ac:dyDescent="0.25">
      <c r="A422" s="33" t="s">
        <v>314</v>
      </c>
      <c r="B422" s="45" t="s">
        <v>315</v>
      </c>
      <c r="C422" s="11" t="s">
        <v>7</v>
      </c>
      <c r="D422" s="81">
        <v>0.9</v>
      </c>
      <c r="E422" s="114" t="s">
        <v>32</v>
      </c>
      <c r="F422" s="256" t="s">
        <v>702</v>
      </c>
      <c r="G422" s="257"/>
      <c r="H422" s="257"/>
      <c r="I422" s="257"/>
      <c r="J422" s="257"/>
      <c r="K422" s="257"/>
      <c r="L422" s="257"/>
      <c r="M422" s="258"/>
    </row>
    <row r="423" spans="1:16" ht="15.75" customHeight="1" x14ac:dyDescent="0.25">
      <c r="A423" s="33" t="s">
        <v>314</v>
      </c>
      <c r="B423" s="45" t="s">
        <v>315</v>
      </c>
      <c r="C423" s="11" t="s">
        <v>2</v>
      </c>
      <c r="D423" s="81">
        <v>0.2</v>
      </c>
      <c r="E423" s="114" t="s">
        <v>451</v>
      </c>
      <c r="F423" s="385" t="s">
        <v>797</v>
      </c>
      <c r="G423" s="386"/>
      <c r="H423" s="386"/>
      <c r="I423" s="386"/>
      <c r="J423" s="386"/>
      <c r="K423" s="386"/>
      <c r="L423" s="386"/>
      <c r="M423" s="387"/>
    </row>
    <row r="424" spans="1:16" ht="15.75" customHeight="1" thickBot="1" x14ac:dyDescent="0.3">
      <c r="A424" s="33" t="s">
        <v>314</v>
      </c>
      <c r="B424" s="46" t="s">
        <v>315</v>
      </c>
      <c r="C424" s="12" t="s">
        <v>14</v>
      </c>
      <c r="D424" s="84">
        <v>1.6</v>
      </c>
      <c r="E424" s="154" t="s">
        <v>451</v>
      </c>
      <c r="F424" s="279" t="s">
        <v>584</v>
      </c>
      <c r="G424" s="280"/>
      <c r="H424" s="280"/>
      <c r="I424" s="280"/>
      <c r="J424" s="280"/>
      <c r="K424" s="280"/>
      <c r="L424" s="280"/>
      <c r="M424" s="281"/>
      <c r="N424" s="2" t="s">
        <v>581</v>
      </c>
    </row>
    <row r="425" spans="1:16" ht="15.75" customHeight="1" x14ac:dyDescent="0.25">
      <c r="A425" s="33" t="s">
        <v>314</v>
      </c>
      <c r="B425" s="58" t="s">
        <v>42</v>
      </c>
      <c r="C425" s="14" t="s">
        <v>1</v>
      </c>
      <c r="D425" s="108">
        <v>0.158</v>
      </c>
      <c r="E425" s="115" t="s">
        <v>32</v>
      </c>
      <c r="F425" s="298" t="s">
        <v>313</v>
      </c>
      <c r="G425" s="298"/>
      <c r="H425" s="298"/>
      <c r="I425" s="298"/>
      <c r="J425" s="298"/>
      <c r="K425" s="298"/>
      <c r="L425" s="298"/>
      <c r="M425" s="299"/>
      <c r="N425" s="2" t="s">
        <v>601</v>
      </c>
      <c r="O425" s="2">
        <v>4.3</v>
      </c>
      <c r="P425" s="2">
        <f>O425*Doplňkové_statistické_info!L7</f>
        <v>0.15798200000000001</v>
      </c>
    </row>
    <row r="426" spans="1:16" ht="15.75" customHeight="1" x14ac:dyDescent="0.25">
      <c r="A426" s="33" t="s">
        <v>314</v>
      </c>
      <c r="B426" s="58" t="s">
        <v>42</v>
      </c>
      <c r="C426" s="11" t="s">
        <v>26</v>
      </c>
      <c r="D426" s="109">
        <v>0.2</v>
      </c>
      <c r="E426" s="114" t="s">
        <v>32</v>
      </c>
      <c r="F426" s="298" t="s">
        <v>341</v>
      </c>
      <c r="G426" s="298"/>
      <c r="H426" s="298"/>
      <c r="I426" s="298"/>
      <c r="J426" s="298"/>
      <c r="K426" s="298"/>
      <c r="L426" s="298"/>
      <c r="M426" s="299"/>
      <c r="N426" s="2" t="s">
        <v>680</v>
      </c>
    </row>
    <row r="427" spans="1:16" ht="15.75" customHeight="1" x14ac:dyDescent="0.25">
      <c r="A427" s="33" t="s">
        <v>314</v>
      </c>
      <c r="B427" s="58" t="s">
        <v>42</v>
      </c>
      <c r="C427" s="11" t="s">
        <v>10</v>
      </c>
      <c r="D427" s="109">
        <v>4.0000000000000001E-3</v>
      </c>
      <c r="E427" s="114" t="s">
        <v>32</v>
      </c>
      <c r="F427" s="298" t="s">
        <v>346</v>
      </c>
      <c r="G427" s="298"/>
      <c r="H427" s="298"/>
      <c r="I427" s="298"/>
      <c r="J427" s="298"/>
      <c r="K427" s="298"/>
      <c r="L427" s="298"/>
      <c r="M427" s="299"/>
      <c r="N427" s="2" t="s">
        <v>347</v>
      </c>
      <c r="O427" s="2">
        <v>0.03</v>
      </c>
      <c r="P427" s="2">
        <f>O427*Doplňkové_statistické_info!L15</f>
        <v>3.9308176100628931E-3</v>
      </c>
    </row>
    <row r="428" spans="1:16" ht="15.75" customHeight="1" x14ac:dyDescent="0.25">
      <c r="A428" s="33" t="s">
        <v>314</v>
      </c>
      <c r="B428" s="58" t="s">
        <v>42</v>
      </c>
      <c r="C428" s="11" t="s">
        <v>7</v>
      </c>
      <c r="D428" s="109">
        <v>0.26200000000000001</v>
      </c>
      <c r="E428" s="114" t="s">
        <v>32</v>
      </c>
      <c r="F428" s="298" t="s">
        <v>352</v>
      </c>
      <c r="G428" s="298"/>
      <c r="H428" s="298"/>
      <c r="I428" s="298"/>
      <c r="J428" s="298"/>
      <c r="K428" s="298"/>
      <c r="L428" s="298"/>
      <c r="M428" s="299"/>
      <c r="N428" s="2" t="s">
        <v>730</v>
      </c>
    </row>
    <row r="429" spans="1:16" ht="15.75" customHeight="1" x14ac:dyDescent="0.25">
      <c r="A429" s="33" t="s">
        <v>314</v>
      </c>
      <c r="B429" s="58" t="s">
        <v>42</v>
      </c>
      <c r="C429" s="11" t="s">
        <v>8</v>
      </c>
      <c r="D429" s="109">
        <v>0.65</v>
      </c>
      <c r="E429" s="166" t="s">
        <v>32</v>
      </c>
      <c r="F429" s="298" t="s">
        <v>360</v>
      </c>
      <c r="G429" s="298"/>
      <c r="H429" s="298"/>
      <c r="I429" s="298"/>
      <c r="J429" s="298"/>
      <c r="K429" s="298"/>
      <c r="L429" s="298"/>
      <c r="M429" s="299"/>
    </row>
    <row r="430" spans="1:16" ht="15.75" customHeight="1" x14ac:dyDescent="0.25">
      <c r="A430" s="33" t="s">
        <v>314</v>
      </c>
      <c r="B430" s="58" t="s">
        <v>42</v>
      </c>
      <c r="C430" s="11" t="s">
        <v>97</v>
      </c>
      <c r="D430" s="109" t="s">
        <v>57</v>
      </c>
      <c r="E430" s="114" t="s">
        <v>32</v>
      </c>
      <c r="F430" s="298" t="s">
        <v>388</v>
      </c>
      <c r="G430" s="298"/>
      <c r="H430" s="298"/>
      <c r="I430" s="298"/>
      <c r="J430" s="298"/>
      <c r="K430" s="298"/>
      <c r="L430" s="298"/>
      <c r="M430" s="299"/>
    </row>
    <row r="431" spans="1:16" ht="15.75" customHeight="1" x14ac:dyDescent="0.25">
      <c r="A431" s="33" t="s">
        <v>314</v>
      </c>
      <c r="B431" s="58" t="s">
        <v>42</v>
      </c>
      <c r="C431" s="11" t="s">
        <v>14</v>
      </c>
      <c r="D431" s="83">
        <v>4.5499999999999999E-2</v>
      </c>
      <c r="E431" s="114" t="s">
        <v>451</v>
      </c>
      <c r="F431" s="268" t="s">
        <v>567</v>
      </c>
      <c r="G431" s="271"/>
      <c r="H431" s="271"/>
      <c r="I431" s="271"/>
      <c r="J431" s="271"/>
      <c r="K431" s="271"/>
      <c r="L431" s="271"/>
      <c r="M431" s="270"/>
      <c r="N431" s="53" t="s">
        <v>579</v>
      </c>
    </row>
    <row r="432" spans="1:16" ht="15.75" customHeight="1" x14ac:dyDescent="0.25">
      <c r="A432" s="33" t="s">
        <v>314</v>
      </c>
      <c r="B432" s="58" t="s">
        <v>42</v>
      </c>
      <c r="C432" s="11" t="s">
        <v>3</v>
      </c>
      <c r="D432" s="81" t="s">
        <v>32</v>
      </c>
      <c r="E432" s="114" t="s">
        <v>32</v>
      </c>
      <c r="F432" s="268" t="s">
        <v>295</v>
      </c>
      <c r="G432" s="271"/>
      <c r="H432" s="271"/>
      <c r="I432" s="271"/>
      <c r="J432" s="271"/>
      <c r="K432" s="271"/>
      <c r="L432" s="271"/>
      <c r="M432" s="270"/>
    </row>
    <row r="433" spans="1:17" ht="15.75" customHeight="1" x14ac:dyDescent="0.25">
      <c r="A433" s="33" t="s">
        <v>314</v>
      </c>
      <c r="B433" s="58" t="s">
        <v>42</v>
      </c>
      <c r="C433" s="11" t="s">
        <v>17</v>
      </c>
      <c r="D433" s="109">
        <v>0.15</v>
      </c>
      <c r="E433" s="114" t="s">
        <v>32</v>
      </c>
      <c r="F433" s="268" t="s">
        <v>791</v>
      </c>
      <c r="G433" s="271"/>
      <c r="H433" s="271"/>
      <c r="I433" s="271"/>
      <c r="J433" s="271"/>
      <c r="K433" s="271"/>
      <c r="L433" s="271"/>
      <c r="M433" s="270"/>
    </row>
    <row r="434" spans="1:17" ht="15.75" customHeight="1" x14ac:dyDescent="0.25">
      <c r="A434" s="33" t="s">
        <v>314</v>
      </c>
      <c r="B434" s="58" t="s">
        <v>42</v>
      </c>
      <c r="C434" s="11" t="s">
        <v>12</v>
      </c>
      <c r="D434" s="109">
        <v>0.04</v>
      </c>
      <c r="E434" s="114" t="s">
        <v>32</v>
      </c>
      <c r="F434" s="268" t="s">
        <v>483</v>
      </c>
      <c r="G434" s="269"/>
      <c r="H434" s="269"/>
      <c r="I434" s="269"/>
      <c r="J434" s="269"/>
      <c r="K434" s="269"/>
      <c r="L434" s="269"/>
      <c r="M434" s="270"/>
    </row>
    <row r="435" spans="1:17" s="2" customFormat="1" x14ac:dyDescent="0.25">
      <c r="A435" s="33" t="s">
        <v>314</v>
      </c>
      <c r="B435" s="131" t="s">
        <v>42</v>
      </c>
      <c r="C435" s="11" t="s">
        <v>9</v>
      </c>
      <c r="D435" s="81" t="s">
        <v>32</v>
      </c>
      <c r="E435" s="114" t="s">
        <v>32</v>
      </c>
      <c r="F435" s="262" t="s">
        <v>777</v>
      </c>
      <c r="G435" s="275"/>
      <c r="H435" s="275"/>
      <c r="I435" s="275"/>
      <c r="J435" s="275"/>
      <c r="K435" s="275"/>
      <c r="L435" s="275"/>
      <c r="M435" s="274"/>
    </row>
    <row r="436" spans="1:17" s="2" customFormat="1" ht="15.75" customHeight="1" x14ac:dyDescent="0.25">
      <c r="A436" s="33" t="s">
        <v>314</v>
      </c>
      <c r="B436" s="131" t="s">
        <v>42</v>
      </c>
      <c r="C436" s="11" t="s">
        <v>29</v>
      </c>
      <c r="D436" s="81" t="s">
        <v>57</v>
      </c>
      <c r="E436" s="114" t="s">
        <v>674</v>
      </c>
      <c r="F436" s="297" t="s">
        <v>807</v>
      </c>
      <c r="G436" s="338"/>
      <c r="H436" s="338"/>
      <c r="I436" s="338"/>
      <c r="J436" s="338"/>
      <c r="K436" s="338"/>
      <c r="L436" s="338"/>
      <c r="M436" s="339"/>
    </row>
    <row r="437" spans="1:17" ht="15.75" customHeight="1" thickBot="1" x14ac:dyDescent="0.3">
      <c r="A437" s="33" t="s">
        <v>314</v>
      </c>
      <c r="B437" s="58" t="s">
        <v>42</v>
      </c>
      <c r="C437" s="12" t="s">
        <v>131</v>
      </c>
      <c r="D437" s="119">
        <v>4.4999999999999998E-2</v>
      </c>
      <c r="E437" s="154" t="s">
        <v>32</v>
      </c>
      <c r="F437" s="340" t="s">
        <v>42</v>
      </c>
      <c r="G437" s="341"/>
      <c r="H437" s="341"/>
      <c r="I437" s="341"/>
      <c r="J437" s="341"/>
      <c r="K437" s="341"/>
      <c r="L437" s="341"/>
      <c r="M437" s="342"/>
    </row>
    <row r="438" spans="1:17" ht="15.75" customHeight="1" x14ac:dyDescent="0.25">
      <c r="A438" s="33" t="s">
        <v>314</v>
      </c>
      <c r="B438" s="44" t="s">
        <v>63</v>
      </c>
      <c r="C438" s="14" t="s">
        <v>1</v>
      </c>
      <c r="D438" s="108">
        <v>1.7999999999999999E-2</v>
      </c>
      <c r="E438" s="115" t="s">
        <v>32</v>
      </c>
      <c r="F438" s="343" t="s">
        <v>603</v>
      </c>
      <c r="G438" s="344"/>
      <c r="H438" s="344"/>
      <c r="I438" s="344"/>
      <c r="J438" s="344"/>
      <c r="K438" s="344"/>
      <c r="L438" s="344"/>
      <c r="M438" s="345"/>
      <c r="N438" s="2" t="s">
        <v>316</v>
      </c>
      <c r="O438" s="2">
        <v>0.5</v>
      </c>
      <c r="P438" s="2">
        <f>0.5*Doplňkové_statistické_info!L7</f>
        <v>1.8370000000000001E-2</v>
      </c>
    </row>
    <row r="439" spans="1:17" ht="15.75" customHeight="1" x14ac:dyDescent="0.25">
      <c r="A439" s="33" t="s">
        <v>314</v>
      </c>
      <c r="B439" s="45" t="s">
        <v>63</v>
      </c>
      <c r="C439" s="11" t="s">
        <v>5</v>
      </c>
      <c r="D439" s="109">
        <v>0.24104519999999999</v>
      </c>
      <c r="E439" s="114" t="s">
        <v>32</v>
      </c>
      <c r="F439" s="297" t="s">
        <v>647</v>
      </c>
      <c r="G439" s="298"/>
      <c r="H439" s="298"/>
      <c r="I439" s="298"/>
      <c r="J439" s="298"/>
      <c r="K439" s="298"/>
      <c r="L439" s="298"/>
      <c r="M439" s="299"/>
      <c r="N439" s="2" t="s">
        <v>648</v>
      </c>
      <c r="O439" s="2">
        <f>1.3+0.15+0.35</f>
        <v>1.7999999999999998</v>
      </c>
      <c r="P439" s="2">
        <f>O439*Doplňkové_statistické_info!L11</f>
        <v>0.24104519999999999</v>
      </c>
    </row>
    <row r="440" spans="1:17" ht="15.75" customHeight="1" x14ac:dyDescent="0.25">
      <c r="A440" s="33" t="s">
        <v>314</v>
      </c>
      <c r="B440" s="45" t="s">
        <v>63</v>
      </c>
      <c r="C440" s="11" t="s">
        <v>8</v>
      </c>
      <c r="D440" s="109">
        <v>0.13200000000000001</v>
      </c>
      <c r="E440" s="166" t="s">
        <v>32</v>
      </c>
      <c r="F440" s="297" t="s">
        <v>753</v>
      </c>
      <c r="G440" s="298"/>
      <c r="H440" s="298"/>
      <c r="I440" s="298"/>
      <c r="J440" s="298"/>
      <c r="K440" s="298"/>
      <c r="L440" s="298"/>
      <c r="M440" s="299"/>
    </row>
    <row r="441" spans="1:17" ht="15.75" customHeight="1" x14ac:dyDescent="0.25">
      <c r="A441" s="33" t="s">
        <v>314</v>
      </c>
      <c r="B441" s="45" t="s">
        <v>63</v>
      </c>
      <c r="C441" s="11" t="s">
        <v>22</v>
      </c>
      <c r="D441" s="90">
        <v>2</v>
      </c>
      <c r="E441" s="114" t="s">
        <v>32</v>
      </c>
      <c r="F441" s="268" t="s">
        <v>544</v>
      </c>
      <c r="G441" s="269"/>
      <c r="H441" s="269"/>
      <c r="I441" s="269"/>
      <c r="J441" s="269"/>
      <c r="K441" s="269"/>
      <c r="L441" s="269"/>
      <c r="M441" s="270"/>
    </row>
    <row r="442" spans="1:17" ht="15.75" customHeight="1" x14ac:dyDescent="0.25">
      <c r="A442" s="33" t="s">
        <v>314</v>
      </c>
      <c r="B442" s="45" t="s">
        <v>63</v>
      </c>
      <c r="C442" s="11" t="s">
        <v>6</v>
      </c>
      <c r="D442" s="110">
        <v>9</v>
      </c>
      <c r="E442" s="114" t="s">
        <v>32</v>
      </c>
      <c r="F442" s="268" t="s">
        <v>486</v>
      </c>
      <c r="G442" s="269"/>
      <c r="H442" s="269"/>
      <c r="I442" s="269"/>
      <c r="J442" s="269"/>
      <c r="K442" s="269"/>
      <c r="L442" s="269"/>
      <c r="M442" s="270"/>
      <c r="N442" s="2" t="s">
        <v>507</v>
      </c>
    </row>
    <row r="443" spans="1:17" ht="15.75" customHeight="1" x14ac:dyDescent="0.25">
      <c r="A443" s="33" t="s">
        <v>314</v>
      </c>
      <c r="B443" s="45" t="s">
        <v>63</v>
      </c>
      <c r="C443" s="11" t="s">
        <v>14</v>
      </c>
      <c r="D443" s="83">
        <v>0.47</v>
      </c>
      <c r="E443" s="114" t="s">
        <v>32</v>
      </c>
      <c r="F443" s="268" t="s">
        <v>593</v>
      </c>
      <c r="G443" s="269"/>
      <c r="H443" s="269"/>
      <c r="I443" s="269"/>
      <c r="J443" s="269"/>
      <c r="K443" s="269"/>
      <c r="L443" s="269"/>
      <c r="M443" s="270"/>
      <c r="N443" s="2" t="s">
        <v>600</v>
      </c>
    </row>
    <row r="444" spans="1:17" ht="15.75" customHeight="1" x14ac:dyDescent="0.25">
      <c r="A444" s="33" t="s">
        <v>314</v>
      </c>
      <c r="B444" s="45" t="s">
        <v>63</v>
      </c>
      <c r="C444" s="11" t="s">
        <v>11</v>
      </c>
      <c r="D444" s="92">
        <v>5.3E-3</v>
      </c>
      <c r="E444" s="114" t="s">
        <v>32</v>
      </c>
      <c r="F444" s="268" t="s">
        <v>424</v>
      </c>
      <c r="G444" s="269"/>
      <c r="H444" s="269"/>
      <c r="I444" s="269"/>
      <c r="J444" s="269"/>
      <c r="K444" s="269"/>
      <c r="L444" s="269"/>
      <c r="M444" s="270"/>
    </row>
    <row r="445" spans="1:17" ht="15.75" customHeight="1" x14ac:dyDescent="0.25">
      <c r="A445" s="33" t="s">
        <v>314</v>
      </c>
      <c r="B445" s="45" t="s">
        <v>63</v>
      </c>
      <c r="C445" s="11" t="s">
        <v>23</v>
      </c>
      <c r="D445" s="83">
        <v>4.0000000000000001E-3</v>
      </c>
      <c r="E445" s="114" t="s">
        <v>32</v>
      </c>
      <c r="F445" s="268" t="s">
        <v>303</v>
      </c>
      <c r="G445" s="269"/>
      <c r="H445" s="269"/>
      <c r="I445" s="269"/>
      <c r="J445" s="269"/>
      <c r="K445" s="269"/>
      <c r="L445" s="269"/>
      <c r="M445" s="270"/>
    </row>
    <row r="446" spans="1:17" ht="15.75" customHeight="1" x14ac:dyDescent="0.25">
      <c r="A446" s="33" t="s">
        <v>314</v>
      </c>
      <c r="B446" s="45" t="s">
        <v>63</v>
      </c>
      <c r="C446" s="11" t="s">
        <v>28</v>
      </c>
      <c r="D446" s="134" t="s">
        <v>57</v>
      </c>
      <c r="E446" s="118" t="s">
        <v>513</v>
      </c>
      <c r="F446" s="268" t="s">
        <v>395</v>
      </c>
      <c r="G446" s="269"/>
      <c r="H446" s="269"/>
      <c r="I446" s="269"/>
      <c r="J446" s="269"/>
      <c r="K446" s="269"/>
      <c r="L446" s="269"/>
      <c r="M446" s="270"/>
      <c r="Q446" s="143"/>
    </row>
    <row r="447" spans="1:17" ht="15.75" customHeight="1" x14ac:dyDescent="0.25">
      <c r="A447" s="33" t="s">
        <v>314</v>
      </c>
      <c r="B447" s="45" t="s">
        <v>63</v>
      </c>
      <c r="C447" s="11" t="s">
        <v>4</v>
      </c>
      <c r="D447" s="81">
        <v>3.5999999999999997E-2</v>
      </c>
      <c r="E447" s="114" t="s">
        <v>32</v>
      </c>
      <c r="F447" s="268" t="s">
        <v>65</v>
      </c>
      <c r="G447" s="269"/>
      <c r="H447" s="269"/>
      <c r="I447" s="269"/>
      <c r="J447" s="269"/>
      <c r="K447" s="269"/>
      <c r="L447" s="269"/>
      <c r="M447" s="270"/>
    </row>
    <row r="448" spans="1:17" ht="15.75" customHeight="1" x14ac:dyDescent="0.25">
      <c r="A448" s="33" t="s">
        <v>314</v>
      </c>
      <c r="B448" s="45" t="s">
        <v>63</v>
      </c>
      <c r="C448" s="11" t="s">
        <v>7</v>
      </c>
      <c r="D448" s="81">
        <v>0.83099999999999996</v>
      </c>
      <c r="E448" s="114">
        <v>2020</v>
      </c>
      <c r="F448" s="268" t="s">
        <v>728</v>
      </c>
      <c r="G448" s="269"/>
      <c r="H448" s="269"/>
      <c r="I448" s="269"/>
      <c r="J448" s="269"/>
      <c r="K448" s="269"/>
      <c r="L448" s="269"/>
      <c r="M448" s="270"/>
    </row>
    <row r="449" spans="1:17" ht="15.75" customHeight="1" thickBot="1" x14ac:dyDescent="0.3">
      <c r="A449" s="33" t="s">
        <v>314</v>
      </c>
      <c r="B449" s="46" t="s">
        <v>63</v>
      </c>
      <c r="C449" s="11" t="s">
        <v>20</v>
      </c>
      <c r="D449" s="82">
        <v>1.1352</v>
      </c>
      <c r="E449" s="154" t="s">
        <v>528</v>
      </c>
      <c r="F449" s="340" t="s">
        <v>412</v>
      </c>
      <c r="G449" s="341"/>
      <c r="H449" s="341"/>
      <c r="I449" s="341"/>
      <c r="J449" s="341"/>
      <c r="K449" s="341"/>
      <c r="L449" s="341"/>
      <c r="M449" s="342"/>
      <c r="N449" s="2" t="s">
        <v>413</v>
      </c>
      <c r="O449" s="40">
        <v>1</v>
      </c>
      <c r="P449" s="129">
        <f>O449*Doplňkové_statistické_info!L12</f>
        <v>1.1352</v>
      </c>
    </row>
    <row r="450" spans="1:17" ht="15.75" customHeight="1" x14ac:dyDescent="0.25">
      <c r="A450" s="33" t="s">
        <v>314</v>
      </c>
      <c r="B450" s="58" t="s">
        <v>317</v>
      </c>
      <c r="C450" s="14" t="s">
        <v>1</v>
      </c>
      <c r="D450" s="108" t="s">
        <v>32</v>
      </c>
      <c r="E450" s="115" t="s">
        <v>32</v>
      </c>
      <c r="F450" s="344" t="s">
        <v>217</v>
      </c>
      <c r="G450" s="344"/>
      <c r="H450" s="344"/>
      <c r="I450" s="344"/>
      <c r="J450" s="344"/>
      <c r="K450" s="344"/>
      <c r="L450" s="344"/>
      <c r="M450" s="345"/>
    </row>
    <row r="451" spans="1:17" ht="15.75" customHeight="1" thickBot="1" x14ac:dyDescent="0.3">
      <c r="A451" s="33" t="s">
        <v>314</v>
      </c>
      <c r="B451" s="58" t="s">
        <v>317</v>
      </c>
      <c r="C451" s="12" t="s">
        <v>6</v>
      </c>
      <c r="D451" s="84" t="s">
        <v>32</v>
      </c>
      <c r="E451" s="154" t="s">
        <v>32</v>
      </c>
      <c r="F451" s="279" t="s">
        <v>425</v>
      </c>
      <c r="G451" s="280"/>
      <c r="H451" s="280"/>
      <c r="I451" s="280"/>
      <c r="J451" s="280"/>
      <c r="K451" s="280"/>
      <c r="L451" s="280"/>
      <c r="M451" s="281"/>
    </row>
    <row r="452" spans="1:17" ht="15.75" customHeight="1" x14ac:dyDescent="0.25">
      <c r="A452" s="33" t="s">
        <v>314</v>
      </c>
      <c r="B452" s="44" t="s">
        <v>66</v>
      </c>
      <c r="C452" s="14" t="s">
        <v>1</v>
      </c>
      <c r="D452" s="108" t="s">
        <v>32</v>
      </c>
      <c r="E452" s="115" t="s">
        <v>609</v>
      </c>
      <c r="F452" s="344" t="s">
        <v>608</v>
      </c>
      <c r="G452" s="344"/>
      <c r="H452" s="344"/>
      <c r="I452" s="344"/>
      <c r="J452" s="344"/>
      <c r="K452" s="344"/>
      <c r="L452" s="344"/>
      <c r="M452" s="345"/>
    </row>
    <row r="453" spans="1:17" ht="15.75" customHeight="1" x14ac:dyDescent="0.25">
      <c r="A453" s="33" t="s">
        <v>314</v>
      </c>
      <c r="B453" s="45" t="s">
        <v>66</v>
      </c>
      <c r="C453" s="11" t="s">
        <v>5</v>
      </c>
      <c r="D453" s="109">
        <v>0.29795865000000005</v>
      </c>
      <c r="E453" s="114" t="s">
        <v>32</v>
      </c>
      <c r="F453" s="298" t="s">
        <v>650</v>
      </c>
      <c r="G453" s="298"/>
      <c r="H453" s="298"/>
      <c r="I453" s="298"/>
      <c r="J453" s="298"/>
      <c r="K453" s="298"/>
      <c r="L453" s="298"/>
      <c r="M453" s="299"/>
      <c r="N453" s="2" t="s">
        <v>651</v>
      </c>
      <c r="O453" s="2">
        <f>1.5+0.725</f>
        <v>2.2250000000000001</v>
      </c>
      <c r="P453" s="2">
        <f>O453*Doplňkové_statistické_info!L11</f>
        <v>0.29795865000000005</v>
      </c>
    </row>
    <row r="454" spans="1:17" ht="15.75" customHeight="1" x14ac:dyDescent="0.25">
      <c r="A454" s="33" t="s">
        <v>314</v>
      </c>
      <c r="B454" s="45" t="s">
        <v>66</v>
      </c>
      <c r="C454" s="11" t="s">
        <v>10</v>
      </c>
      <c r="D454" s="109" t="s">
        <v>32</v>
      </c>
      <c r="E454" s="114" t="s">
        <v>451</v>
      </c>
      <c r="F454" s="298" t="s">
        <v>690</v>
      </c>
      <c r="G454" s="298"/>
      <c r="H454" s="298"/>
      <c r="I454" s="298"/>
      <c r="J454" s="298"/>
      <c r="K454" s="298"/>
      <c r="L454" s="298"/>
      <c r="M454" s="299"/>
    </row>
    <row r="455" spans="1:17" ht="15.75" customHeight="1" x14ac:dyDescent="0.25">
      <c r="A455" s="33" t="s">
        <v>314</v>
      </c>
      <c r="B455" s="45" t="s">
        <v>66</v>
      </c>
      <c r="C455" s="11" t="s">
        <v>24</v>
      </c>
      <c r="D455" s="109" t="s">
        <v>57</v>
      </c>
      <c r="E455" s="114" t="s">
        <v>32</v>
      </c>
      <c r="F455" s="298" t="s">
        <v>220</v>
      </c>
      <c r="G455" s="298"/>
      <c r="H455" s="298"/>
      <c r="I455" s="298"/>
      <c r="J455" s="298"/>
      <c r="K455" s="298"/>
      <c r="L455" s="298"/>
      <c r="M455" s="299"/>
    </row>
    <row r="456" spans="1:17" s="2" customFormat="1" ht="15.75" customHeight="1" x14ac:dyDescent="0.25">
      <c r="A456" s="33" t="s">
        <v>314</v>
      </c>
      <c r="B456" s="45" t="s">
        <v>66</v>
      </c>
      <c r="C456" s="11" t="s">
        <v>9</v>
      </c>
      <c r="D456" s="81" t="s">
        <v>32</v>
      </c>
      <c r="E456" s="114" t="s">
        <v>32</v>
      </c>
      <c r="F456" s="268" t="s">
        <v>774</v>
      </c>
      <c r="G456" s="271"/>
      <c r="H456" s="271"/>
      <c r="I456" s="271"/>
      <c r="J456" s="271"/>
      <c r="K456" s="271"/>
      <c r="L456" s="271"/>
      <c r="M456" s="270"/>
    </row>
    <row r="457" spans="1:17" ht="15.75" customHeight="1" x14ac:dyDescent="0.25">
      <c r="A457" s="33" t="s">
        <v>314</v>
      </c>
      <c r="B457" s="45" t="s">
        <v>66</v>
      </c>
      <c r="C457" s="11" t="s">
        <v>28</v>
      </c>
      <c r="D457" s="112" t="s">
        <v>32</v>
      </c>
      <c r="E457" s="114" t="s">
        <v>32</v>
      </c>
      <c r="F457" s="268" t="s">
        <v>426</v>
      </c>
      <c r="G457" s="271"/>
      <c r="H457" s="271"/>
      <c r="I457" s="271"/>
      <c r="J457" s="271"/>
      <c r="K457" s="271"/>
      <c r="L457" s="271"/>
      <c r="M457" s="270"/>
      <c r="Q457" s="143"/>
    </row>
    <row r="458" spans="1:17" ht="15.75" customHeight="1" x14ac:dyDescent="0.25">
      <c r="A458" s="33" t="s">
        <v>314</v>
      </c>
      <c r="B458" s="45" t="s">
        <v>66</v>
      </c>
      <c r="C458" s="11" t="s">
        <v>14</v>
      </c>
      <c r="D458" s="81">
        <v>0.44500000000000001</v>
      </c>
      <c r="E458" s="114" t="s">
        <v>451</v>
      </c>
      <c r="F458" s="268" t="s">
        <v>574</v>
      </c>
      <c r="G458" s="271"/>
      <c r="H458" s="271"/>
      <c r="I458" s="271"/>
      <c r="J458" s="271"/>
      <c r="K458" s="271"/>
      <c r="L458" s="271"/>
      <c r="M458" s="270"/>
      <c r="N458" s="2" t="s">
        <v>566</v>
      </c>
    </row>
    <row r="459" spans="1:17" ht="15.75" customHeight="1" x14ac:dyDescent="0.25">
      <c r="A459" s="33" t="s">
        <v>314</v>
      </c>
      <c r="B459" s="45" t="s">
        <v>66</v>
      </c>
      <c r="C459" s="11" t="s">
        <v>11</v>
      </c>
      <c r="D459" s="81" t="s">
        <v>57</v>
      </c>
      <c r="E459" s="114" t="s">
        <v>32</v>
      </c>
      <c r="F459" s="268" t="s">
        <v>518</v>
      </c>
      <c r="G459" s="269"/>
      <c r="H459" s="269"/>
      <c r="I459" s="269"/>
      <c r="J459" s="269"/>
      <c r="K459" s="269"/>
      <c r="L459" s="269"/>
      <c r="M459" s="270"/>
    </row>
    <row r="460" spans="1:17" ht="15.75" customHeight="1" x14ac:dyDescent="0.25">
      <c r="A460" s="33" t="s">
        <v>314</v>
      </c>
      <c r="B460" s="45" t="s">
        <v>66</v>
      </c>
      <c r="C460" s="11" t="s">
        <v>7</v>
      </c>
      <c r="D460" s="81">
        <v>3</v>
      </c>
      <c r="E460" s="114">
        <v>2021</v>
      </c>
      <c r="F460" s="268" t="s">
        <v>703</v>
      </c>
      <c r="G460" s="269"/>
      <c r="H460" s="269"/>
      <c r="I460" s="269"/>
      <c r="J460" s="269"/>
      <c r="K460" s="269"/>
      <c r="L460" s="269"/>
      <c r="M460" s="270"/>
    </row>
    <row r="461" spans="1:17" ht="15.75" customHeight="1" x14ac:dyDescent="0.25">
      <c r="A461" s="33" t="s">
        <v>314</v>
      </c>
      <c r="B461" s="45" t="s">
        <v>66</v>
      </c>
      <c r="C461" s="11" t="s">
        <v>97</v>
      </c>
      <c r="D461" s="81">
        <v>4.4999999999999998E-2</v>
      </c>
      <c r="E461" s="114" t="s">
        <v>32</v>
      </c>
      <c r="F461" s="272" t="s">
        <v>762</v>
      </c>
      <c r="G461" s="273"/>
      <c r="H461" s="273"/>
      <c r="I461" s="273"/>
      <c r="J461" s="273"/>
      <c r="K461" s="273"/>
      <c r="L461" s="273"/>
      <c r="M461" s="274"/>
    </row>
    <row r="462" spans="1:17" ht="15.75" customHeight="1" x14ac:dyDescent="0.25">
      <c r="A462" s="33" t="s">
        <v>314</v>
      </c>
      <c r="B462" s="45" t="s">
        <v>66</v>
      </c>
      <c r="C462" s="11" t="s">
        <v>4</v>
      </c>
      <c r="D462" s="81">
        <v>1</v>
      </c>
      <c r="E462" s="114" t="s">
        <v>32</v>
      </c>
      <c r="F462" s="272" t="s">
        <v>785</v>
      </c>
      <c r="G462" s="273"/>
      <c r="H462" s="273"/>
      <c r="I462" s="273"/>
      <c r="J462" s="273"/>
      <c r="K462" s="273"/>
      <c r="L462" s="273"/>
      <c r="M462" s="274"/>
    </row>
    <row r="463" spans="1:17" ht="15.75" customHeight="1" x14ac:dyDescent="0.25">
      <c r="A463" s="33" t="s">
        <v>314</v>
      </c>
      <c r="B463" s="45" t="s">
        <v>66</v>
      </c>
      <c r="C463" s="11" t="s">
        <v>29</v>
      </c>
      <c r="D463" s="81" t="s">
        <v>57</v>
      </c>
      <c r="E463" s="114" t="s">
        <v>32</v>
      </c>
      <c r="F463" s="268" t="s">
        <v>808</v>
      </c>
      <c r="G463" s="269"/>
      <c r="H463" s="269"/>
      <c r="I463" s="269"/>
      <c r="J463" s="269"/>
      <c r="K463" s="269"/>
      <c r="L463" s="269"/>
      <c r="M463" s="270"/>
    </row>
    <row r="464" spans="1:17" s="2" customFormat="1" ht="15.75" customHeight="1" x14ac:dyDescent="0.25">
      <c r="A464" s="33" t="s">
        <v>314</v>
      </c>
      <c r="B464" s="45" t="s">
        <v>66</v>
      </c>
      <c r="C464" s="11" t="s">
        <v>20</v>
      </c>
      <c r="D464" s="81" t="s">
        <v>32</v>
      </c>
      <c r="E464" s="114" t="s">
        <v>32</v>
      </c>
      <c r="F464" s="268" t="s">
        <v>819</v>
      </c>
      <c r="G464" s="269"/>
      <c r="H464" s="269"/>
      <c r="I464" s="269"/>
      <c r="J464" s="269"/>
      <c r="K464" s="269"/>
      <c r="L464" s="269"/>
      <c r="M464" s="270"/>
    </row>
    <row r="465" spans="1:17" ht="15.75" customHeight="1" thickBot="1" x14ac:dyDescent="0.3">
      <c r="A465" s="33" t="s">
        <v>314</v>
      </c>
      <c r="B465" s="46" t="s">
        <v>66</v>
      </c>
      <c r="C465" s="11" t="s">
        <v>6</v>
      </c>
      <c r="D465" s="81" t="s">
        <v>32</v>
      </c>
      <c r="E465" s="154" t="s">
        <v>451</v>
      </c>
      <c r="F465" s="279" t="s">
        <v>505</v>
      </c>
      <c r="G465" s="280"/>
      <c r="H465" s="280"/>
      <c r="I465" s="280"/>
      <c r="J465" s="280"/>
      <c r="K465" s="280"/>
      <c r="L465" s="280"/>
      <c r="M465" s="281"/>
    </row>
    <row r="466" spans="1:17" ht="15.75" customHeight="1" x14ac:dyDescent="0.25">
      <c r="A466" s="33" t="s">
        <v>314</v>
      </c>
      <c r="B466" s="58" t="s">
        <v>323</v>
      </c>
      <c r="C466" s="14" t="s">
        <v>5</v>
      </c>
      <c r="D466" s="157">
        <v>1.3391400000000002E-3</v>
      </c>
      <c r="E466" s="168" t="s">
        <v>32</v>
      </c>
      <c r="F466" s="343" t="s">
        <v>324</v>
      </c>
      <c r="G466" s="344"/>
      <c r="H466" s="344"/>
      <c r="I466" s="344"/>
      <c r="J466" s="344"/>
      <c r="K466" s="344"/>
      <c r="L466" s="344"/>
      <c r="M466" s="345"/>
      <c r="N466" s="2" t="s">
        <v>237</v>
      </c>
      <c r="O466" s="2">
        <v>0.01</v>
      </c>
      <c r="P466" s="2">
        <f>O466*Doplňkové_statistické_info!L11</f>
        <v>1.3391400000000002E-3</v>
      </c>
    </row>
    <row r="467" spans="1:17" ht="15.75" customHeight="1" x14ac:dyDescent="0.25">
      <c r="A467" s="33" t="s">
        <v>314</v>
      </c>
      <c r="B467" s="58" t="s">
        <v>323</v>
      </c>
      <c r="C467" s="11" t="s">
        <v>97</v>
      </c>
      <c r="D467" s="158" t="s">
        <v>32</v>
      </c>
      <c r="E467" s="169" t="s">
        <v>32</v>
      </c>
      <c r="F467" s="297" t="s">
        <v>383</v>
      </c>
      <c r="G467" s="298"/>
      <c r="H467" s="298"/>
      <c r="I467" s="298"/>
      <c r="J467" s="298"/>
      <c r="K467" s="298"/>
      <c r="L467" s="298"/>
      <c r="M467" s="299"/>
    </row>
    <row r="468" spans="1:17" ht="15.75" customHeight="1" x14ac:dyDescent="0.25">
      <c r="A468" s="33" t="s">
        <v>314</v>
      </c>
      <c r="B468" s="58" t="s">
        <v>323</v>
      </c>
      <c r="C468" s="11" t="s">
        <v>18</v>
      </c>
      <c r="D468" s="158" t="s">
        <v>32</v>
      </c>
      <c r="E468" s="169" t="s">
        <v>32</v>
      </c>
      <c r="F468" s="346" t="s">
        <v>472</v>
      </c>
      <c r="G468" s="338"/>
      <c r="H468" s="338"/>
      <c r="I468" s="338"/>
      <c r="J468" s="338"/>
      <c r="K468" s="338"/>
      <c r="L468" s="338"/>
      <c r="M468" s="339"/>
    </row>
    <row r="469" spans="1:17" ht="15.75" customHeight="1" x14ac:dyDescent="0.25">
      <c r="A469" s="33" t="s">
        <v>314</v>
      </c>
      <c r="B469" s="58" t="s">
        <v>323</v>
      </c>
      <c r="C469" s="11" t="s">
        <v>7</v>
      </c>
      <c r="D469" s="158">
        <v>0.23</v>
      </c>
      <c r="E469" s="169" t="s">
        <v>32</v>
      </c>
      <c r="F469" s="346" t="s">
        <v>726</v>
      </c>
      <c r="G469" s="338"/>
      <c r="H469" s="338"/>
      <c r="I469" s="338"/>
      <c r="J469" s="338"/>
      <c r="K469" s="338"/>
      <c r="L469" s="338"/>
      <c r="M469" s="339"/>
    </row>
    <row r="470" spans="1:17" s="2" customFormat="1" ht="15.75" customHeight="1" x14ac:dyDescent="0.25">
      <c r="A470" s="33" t="s">
        <v>314</v>
      </c>
      <c r="B470" s="131" t="s">
        <v>323</v>
      </c>
      <c r="C470" s="11" t="s">
        <v>20</v>
      </c>
      <c r="D470" s="159">
        <v>2.3839200000000003</v>
      </c>
      <c r="E470" s="170" t="s">
        <v>32</v>
      </c>
      <c r="F470" s="346" t="s">
        <v>818</v>
      </c>
      <c r="G470" s="338"/>
      <c r="H470" s="338"/>
      <c r="I470" s="338"/>
      <c r="J470" s="338"/>
      <c r="K470" s="338"/>
      <c r="L470" s="338"/>
      <c r="M470" s="339"/>
      <c r="N470" s="2" t="s">
        <v>826</v>
      </c>
      <c r="O470" s="2">
        <v>2.1</v>
      </c>
      <c r="P470" s="129">
        <f>O470*Doplňkové_statistické_info!L12</f>
        <v>2.3839200000000003</v>
      </c>
    </row>
    <row r="471" spans="1:17" s="2" customFormat="1" ht="15.75" customHeight="1" x14ac:dyDescent="0.25">
      <c r="A471" s="33" t="s">
        <v>314</v>
      </c>
      <c r="B471" s="131" t="s">
        <v>323</v>
      </c>
      <c r="C471" s="11" t="s">
        <v>19</v>
      </c>
      <c r="D471" s="156" t="s">
        <v>57</v>
      </c>
      <c r="E471" s="169" t="s">
        <v>451</v>
      </c>
      <c r="F471" s="346" t="s">
        <v>788</v>
      </c>
      <c r="G471" s="338"/>
      <c r="H471" s="338"/>
      <c r="I471" s="338"/>
      <c r="J471" s="338"/>
      <c r="K471" s="338"/>
      <c r="L471" s="338"/>
      <c r="M471" s="339"/>
      <c r="P471" s="129"/>
    </row>
    <row r="472" spans="1:17" ht="15.75" customHeight="1" thickBot="1" x14ac:dyDescent="0.3">
      <c r="A472" s="33" t="s">
        <v>314</v>
      </c>
      <c r="B472" s="58" t="s">
        <v>323</v>
      </c>
      <c r="C472" s="12" t="s">
        <v>13</v>
      </c>
      <c r="D472" s="160" t="s">
        <v>32</v>
      </c>
      <c r="E472" s="171" t="s">
        <v>32</v>
      </c>
      <c r="F472" s="268" t="s">
        <v>427</v>
      </c>
      <c r="G472" s="269"/>
      <c r="H472" s="269"/>
      <c r="I472" s="269"/>
      <c r="J472" s="269"/>
      <c r="K472" s="269"/>
      <c r="L472" s="269"/>
      <c r="M472" s="270"/>
      <c r="Q472" s="10"/>
    </row>
    <row r="473" spans="1:17" ht="15.75" customHeight="1" x14ac:dyDescent="0.25">
      <c r="A473" s="33" t="s">
        <v>314</v>
      </c>
      <c r="B473" s="44" t="s">
        <v>92</v>
      </c>
      <c r="C473" s="11" t="s">
        <v>5</v>
      </c>
      <c r="D473" s="109">
        <v>0.49548180000000003</v>
      </c>
      <c r="E473" s="115" t="s">
        <v>451</v>
      </c>
      <c r="F473" s="344" t="s">
        <v>652</v>
      </c>
      <c r="G473" s="344"/>
      <c r="H473" s="344"/>
      <c r="I473" s="344"/>
      <c r="J473" s="344"/>
      <c r="K473" s="344"/>
      <c r="L473" s="344"/>
      <c r="M473" s="345"/>
      <c r="N473" s="2" t="s">
        <v>649</v>
      </c>
      <c r="O473" s="2">
        <v>3.7</v>
      </c>
      <c r="P473" s="2">
        <f>O473*Doplňkové_statistické_info!L11</f>
        <v>0.49548180000000003</v>
      </c>
    </row>
    <row r="474" spans="1:17" ht="15.75" customHeight="1" x14ac:dyDescent="0.25">
      <c r="A474" s="33" t="s">
        <v>314</v>
      </c>
      <c r="B474" s="45" t="s">
        <v>92</v>
      </c>
      <c r="C474" s="11" t="s">
        <v>26</v>
      </c>
      <c r="D474" s="109">
        <v>2.5000000000000001E-2</v>
      </c>
      <c r="E474" s="114" t="s">
        <v>451</v>
      </c>
      <c r="F474" s="275" t="s">
        <v>678</v>
      </c>
      <c r="G474" s="275"/>
      <c r="H474" s="275"/>
      <c r="I474" s="275"/>
      <c r="J474" s="275"/>
      <c r="K474" s="275"/>
      <c r="L474" s="275"/>
      <c r="M474" s="274"/>
    </row>
    <row r="475" spans="1:17" ht="15.75" customHeight="1" x14ac:dyDescent="0.25">
      <c r="A475" s="33" t="s">
        <v>314</v>
      </c>
      <c r="B475" s="45" t="s">
        <v>92</v>
      </c>
      <c r="C475" s="11" t="s">
        <v>10</v>
      </c>
      <c r="D475" s="109">
        <v>3.9308176100628929E-2</v>
      </c>
      <c r="E475" s="114" t="s">
        <v>32</v>
      </c>
      <c r="F475" s="275" t="s">
        <v>696</v>
      </c>
      <c r="G475" s="275"/>
      <c r="H475" s="275"/>
      <c r="I475" s="275"/>
      <c r="J475" s="275"/>
      <c r="K475" s="275"/>
      <c r="L475" s="275"/>
      <c r="M475" s="274"/>
      <c r="N475" s="2" t="s">
        <v>697</v>
      </c>
      <c r="O475" s="2">
        <v>0.3</v>
      </c>
      <c r="P475" s="2">
        <f>O475*Doplňkové_statistické_info!L15</f>
        <v>3.9308176100628929E-2</v>
      </c>
    </row>
    <row r="476" spans="1:17" ht="15.75" customHeight="1" x14ac:dyDescent="0.25">
      <c r="A476" s="33" t="s">
        <v>314</v>
      </c>
      <c r="B476" s="45" t="s">
        <v>92</v>
      </c>
      <c r="C476" s="11" t="s">
        <v>7</v>
      </c>
      <c r="D476" s="109">
        <v>0.5</v>
      </c>
      <c r="E476" s="114" t="s">
        <v>609</v>
      </c>
      <c r="F476" s="275" t="s">
        <v>705</v>
      </c>
      <c r="G476" s="275"/>
      <c r="H476" s="275"/>
      <c r="I476" s="275"/>
      <c r="J476" s="275"/>
      <c r="K476" s="275"/>
      <c r="L476" s="275"/>
      <c r="M476" s="274"/>
    </row>
    <row r="477" spans="1:17" ht="15.75" customHeight="1" x14ac:dyDescent="0.25">
      <c r="A477" s="33" t="s">
        <v>314</v>
      </c>
      <c r="B477" s="45" t="s">
        <v>92</v>
      </c>
      <c r="C477" s="11" t="s">
        <v>8</v>
      </c>
      <c r="D477" s="109">
        <v>0.3</v>
      </c>
      <c r="E477" s="166" t="s">
        <v>32</v>
      </c>
      <c r="F477" s="275" t="s">
        <v>359</v>
      </c>
      <c r="G477" s="275"/>
      <c r="H477" s="275"/>
      <c r="I477" s="275"/>
      <c r="J477" s="275"/>
      <c r="K477" s="275"/>
      <c r="L477" s="275"/>
      <c r="M477" s="274"/>
    </row>
    <row r="478" spans="1:17" ht="15.75" customHeight="1" x14ac:dyDescent="0.25">
      <c r="A478" s="33" t="s">
        <v>314</v>
      </c>
      <c r="B478" s="45" t="s">
        <v>92</v>
      </c>
      <c r="C478" s="11" t="s">
        <v>9</v>
      </c>
      <c r="D478" s="81">
        <v>2E-3</v>
      </c>
      <c r="E478" s="114" t="s">
        <v>32</v>
      </c>
      <c r="F478" s="268" t="s">
        <v>775</v>
      </c>
      <c r="G478" s="271"/>
      <c r="H478" s="271"/>
      <c r="I478" s="271"/>
      <c r="J478" s="271"/>
      <c r="K478" s="271"/>
      <c r="L478" s="271"/>
      <c r="M478" s="270"/>
    </row>
    <row r="479" spans="1:17" ht="15.75" customHeight="1" x14ac:dyDescent="0.25">
      <c r="A479" s="33" t="s">
        <v>314</v>
      </c>
      <c r="B479" s="45" t="s">
        <v>92</v>
      </c>
      <c r="C479" s="11" t="s">
        <v>15</v>
      </c>
      <c r="D479" s="81">
        <v>1E-3</v>
      </c>
      <c r="E479" s="114" t="s">
        <v>32</v>
      </c>
      <c r="F479" s="268" t="s">
        <v>396</v>
      </c>
      <c r="G479" s="271"/>
      <c r="H479" s="271"/>
      <c r="I479" s="271"/>
      <c r="J479" s="271"/>
      <c r="K479" s="271"/>
      <c r="L479" s="271"/>
      <c r="M479" s="270"/>
    </row>
    <row r="480" spans="1:17" ht="15.75" customHeight="1" x14ac:dyDescent="0.25">
      <c r="A480" s="33" t="s">
        <v>314</v>
      </c>
      <c r="B480" s="45" t="s">
        <v>92</v>
      </c>
      <c r="C480" s="11" t="s">
        <v>23</v>
      </c>
      <c r="D480" s="81" t="s">
        <v>57</v>
      </c>
      <c r="E480" s="114" t="s">
        <v>875</v>
      </c>
      <c r="F480" s="268" t="s">
        <v>453</v>
      </c>
      <c r="G480" s="269"/>
      <c r="H480" s="269"/>
      <c r="I480" s="269"/>
      <c r="J480" s="269"/>
      <c r="K480" s="269"/>
      <c r="L480" s="269"/>
      <c r="M480" s="270"/>
    </row>
    <row r="481" spans="1:16" ht="15.75" customHeight="1" x14ac:dyDescent="0.25">
      <c r="A481" s="33" t="s">
        <v>314</v>
      </c>
      <c r="B481" s="45" t="s">
        <v>92</v>
      </c>
      <c r="C481" s="11" t="s">
        <v>18</v>
      </c>
      <c r="D481" s="81" t="s">
        <v>32</v>
      </c>
      <c r="E481" s="114" t="s">
        <v>32</v>
      </c>
      <c r="F481" s="268" t="s">
        <v>469</v>
      </c>
      <c r="G481" s="269"/>
      <c r="H481" s="269"/>
      <c r="I481" s="269"/>
      <c r="J481" s="269"/>
      <c r="K481" s="269"/>
      <c r="L481" s="269"/>
      <c r="M481" s="270"/>
    </row>
    <row r="482" spans="1:16" ht="15.75" customHeight="1" x14ac:dyDescent="0.25">
      <c r="A482" s="33" t="s">
        <v>314</v>
      </c>
      <c r="B482" s="45" t="s">
        <v>92</v>
      </c>
      <c r="C482" s="11" t="s">
        <v>14</v>
      </c>
      <c r="D482" s="81">
        <v>0.88</v>
      </c>
      <c r="E482" s="114" t="s">
        <v>32</v>
      </c>
      <c r="F482" s="268" t="s">
        <v>578</v>
      </c>
      <c r="G482" s="269"/>
      <c r="H482" s="269"/>
      <c r="I482" s="269"/>
      <c r="J482" s="269"/>
      <c r="K482" s="269"/>
      <c r="L482" s="269"/>
      <c r="M482" s="270"/>
    </row>
    <row r="483" spans="1:16" ht="15.75" customHeight="1" x14ac:dyDescent="0.25">
      <c r="A483" s="33" t="s">
        <v>314</v>
      </c>
      <c r="B483" s="45" t="s">
        <v>92</v>
      </c>
      <c r="C483" s="11" t="s">
        <v>1</v>
      </c>
      <c r="D483" s="83">
        <v>7.3480000000000004E-2</v>
      </c>
      <c r="E483" s="114" t="s">
        <v>32</v>
      </c>
      <c r="F483" s="268" t="s">
        <v>631</v>
      </c>
      <c r="G483" s="269"/>
      <c r="H483" s="269"/>
      <c r="I483" s="269"/>
      <c r="J483" s="269"/>
      <c r="K483" s="269"/>
      <c r="L483" s="269"/>
      <c r="M483" s="270"/>
      <c r="N483" s="2" t="s">
        <v>632</v>
      </c>
      <c r="O483" s="2">
        <v>2</v>
      </c>
      <c r="P483" s="2">
        <f>O483*Doplňkové_statistické_info!L7</f>
        <v>7.3480000000000004E-2</v>
      </c>
    </row>
    <row r="484" spans="1:16" s="2" customFormat="1" ht="15.75" customHeight="1" x14ac:dyDescent="0.25">
      <c r="A484" s="33" t="s">
        <v>314</v>
      </c>
      <c r="B484" s="45" t="s">
        <v>92</v>
      </c>
      <c r="C484" s="11" t="s">
        <v>131</v>
      </c>
      <c r="D484" s="98">
        <v>3.2000000000000001E-2</v>
      </c>
      <c r="E484" s="117" t="s">
        <v>32</v>
      </c>
      <c r="F484" s="268" t="s">
        <v>767</v>
      </c>
      <c r="G484" s="269"/>
      <c r="H484" s="269"/>
      <c r="I484" s="269"/>
      <c r="J484" s="269"/>
      <c r="K484" s="269"/>
      <c r="L484" s="269"/>
      <c r="M484" s="270"/>
    </row>
    <row r="485" spans="1:16" s="2" customFormat="1" ht="15.75" customHeight="1" x14ac:dyDescent="0.25">
      <c r="A485" s="33" t="s">
        <v>314</v>
      </c>
      <c r="B485" s="45" t="s">
        <v>92</v>
      </c>
      <c r="C485" s="11" t="s">
        <v>20</v>
      </c>
      <c r="D485" s="140">
        <v>1.7822640000000001</v>
      </c>
      <c r="E485" s="117" t="s">
        <v>32</v>
      </c>
      <c r="F485" s="268" t="s">
        <v>827</v>
      </c>
      <c r="G485" s="269"/>
      <c r="H485" s="269"/>
      <c r="I485" s="269"/>
      <c r="J485" s="269"/>
      <c r="K485" s="269"/>
      <c r="L485" s="269"/>
      <c r="M485" s="270"/>
      <c r="N485" s="2" t="s">
        <v>828</v>
      </c>
      <c r="O485" s="2">
        <v>1.57</v>
      </c>
      <c r="P485" s="129">
        <f>O485*Doplňkové_statistické_info!L12</f>
        <v>1.7822640000000001</v>
      </c>
    </row>
    <row r="486" spans="1:16" s="2" customFormat="1" ht="15.75" customHeight="1" x14ac:dyDescent="0.25">
      <c r="A486" s="33" t="s">
        <v>314</v>
      </c>
      <c r="B486" s="45" t="s">
        <v>92</v>
      </c>
      <c r="C486" s="11" t="s">
        <v>9</v>
      </c>
      <c r="D486" s="40" t="s">
        <v>32</v>
      </c>
      <c r="E486" s="114" t="s">
        <v>32</v>
      </c>
      <c r="F486" s="268" t="s">
        <v>776</v>
      </c>
      <c r="G486" s="271"/>
      <c r="H486" s="271"/>
      <c r="I486" s="271"/>
      <c r="J486" s="271"/>
      <c r="K486" s="271"/>
      <c r="L486" s="271"/>
      <c r="M486" s="270"/>
      <c r="P486" s="129"/>
    </row>
    <row r="487" spans="1:16" ht="15.75" customHeight="1" thickBot="1" x14ac:dyDescent="0.3">
      <c r="A487" s="33" t="s">
        <v>314</v>
      </c>
      <c r="B487" s="46" t="s">
        <v>92</v>
      </c>
      <c r="C487" s="11" t="s">
        <v>13</v>
      </c>
      <c r="D487" s="83">
        <v>4.5960000000000001E-2</v>
      </c>
      <c r="E487" s="172" t="s">
        <v>32</v>
      </c>
      <c r="F487" s="268" t="s">
        <v>139</v>
      </c>
      <c r="G487" s="271"/>
      <c r="H487" s="271"/>
      <c r="I487" s="271"/>
      <c r="J487" s="271"/>
      <c r="K487" s="271"/>
      <c r="L487" s="271"/>
      <c r="M487" s="270"/>
      <c r="N487" s="2" t="s">
        <v>408</v>
      </c>
      <c r="O487" s="2">
        <v>0.5</v>
      </c>
      <c r="P487" s="10">
        <f>O487*Doplňkové_statistické_info!L10</f>
        <v>4.5960000000000001E-2</v>
      </c>
    </row>
    <row r="488" spans="1:16" ht="15.75" customHeight="1" x14ac:dyDescent="0.25">
      <c r="A488" s="33" t="s">
        <v>314</v>
      </c>
      <c r="B488" s="47" t="s">
        <v>172</v>
      </c>
      <c r="C488" s="14" t="s">
        <v>5</v>
      </c>
      <c r="D488" s="108">
        <v>0.87</v>
      </c>
      <c r="E488" s="115" t="s">
        <v>32</v>
      </c>
      <c r="F488" s="343" t="s">
        <v>329</v>
      </c>
      <c r="G488" s="344"/>
      <c r="H488" s="344"/>
      <c r="I488" s="344"/>
      <c r="J488" s="344"/>
      <c r="K488" s="344"/>
      <c r="L488" s="344"/>
      <c r="M488" s="345"/>
      <c r="N488" s="2" t="s">
        <v>330</v>
      </c>
      <c r="O488" s="2">
        <v>6.5</v>
      </c>
      <c r="P488" s="2">
        <f>O488*Doplňkové_statistické_info!L11</f>
        <v>0.87044100000000002</v>
      </c>
    </row>
    <row r="489" spans="1:16" ht="15.75" customHeight="1" x14ac:dyDescent="0.25">
      <c r="A489" s="33" t="s">
        <v>314</v>
      </c>
      <c r="B489" s="47" t="s">
        <v>172</v>
      </c>
      <c r="C489" s="11" t="s">
        <v>8</v>
      </c>
      <c r="D489" s="109" t="s">
        <v>32</v>
      </c>
      <c r="E489" s="114" t="s">
        <v>32</v>
      </c>
      <c r="F489" s="297" t="s">
        <v>363</v>
      </c>
      <c r="G489" s="298"/>
      <c r="H489" s="298"/>
      <c r="I489" s="298"/>
      <c r="J489" s="298"/>
      <c r="K489" s="298"/>
      <c r="L489" s="298"/>
      <c r="M489" s="299"/>
    </row>
    <row r="490" spans="1:16" ht="15.75" customHeight="1" x14ac:dyDescent="0.25">
      <c r="A490" s="33" t="s">
        <v>314</v>
      </c>
      <c r="B490" s="47" t="s">
        <v>172</v>
      </c>
      <c r="C490" s="11" t="s">
        <v>6</v>
      </c>
      <c r="D490" s="109" t="s">
        <v>32</v>
      </c>
      <c r="E490" s="114" t="s">
        <v>32</v>
      </c>
      <c r="F490" s="297" t="s">
        <v>428</v>
      </c>
      <c r="G490" s="298"/>
      <c r="H490" s="298"/>
      <c r="I490" s="298"/>
      <c r="J490" s="298"/>
      <c r="K490" s="298"/>
      <c r="L490" s="298"/>
      <c r="M490" s="299"/>
    </row>
    <row r="491" spans="1:16" ht="15.75" customHeight="1" x14ac:dyDescent="0.25">
      <c r="A491" s="33" t="s">
        <v>314</v>
      </c>
      <c r="B491" s="47" t="s">
        <v>172</v>
      </c>
      <c r="C491" s="11" t="s">
        <v>23</v>
      </c>
      <c r="D491" s="109" t="s">
        <v>32</v>
      </c>
      <c r="E491" s="114" t="s">
        <v>32</v>
      </c>
      <c r="F491" s="297" t="s">
        <v>173</v>
      </c>
      <c r="G491" s="298"/>
      <c r="H491" s="298"/>
      <c r="I491" s="298"/>
      <c r="J491" s="298"/>
      <c r="K491" s="298"/>
      <c r="L491" s="298"/>
      <c r="M491" s="299"/>
    </row>
    <row r="492" spans="1:16" ht="15.75" customHeight="1" x14ac:dyDescent="0.25">
      <c r="A492" s="33" t="s">
        <v>314</v>
      </c>
      <c r="B492" s="47" t="s">
        <v>172</v>
      </c>
      <c r="C492" s="11" t="s">
        <v>19</v>
      </c>
      <c r="D492" s="109" t="s">
        <v>32</v>
      </c>
      <c r="E492" s="114" t="s">
        <v>32</v>
      </c>
      <c r="F492" s="268" t="s">
        <v>185</v>
      </c>
      <c r="G492" s="271"/>
      <c r="H492" s="271"/>
      <c r="I492" s="271"/>
      <c r="J492" s="271"/>
      <c r="K492" s="271"/>
      <c r="L492" s="271"/>
      <c r="M492" s="270"/>
    </row>
    <row r="493" spans="1:16" ht="15.75" customHeight="1" x14ac:dyDescent="0.25">
      <c r="A493" s="33" t="s">
        <v>314</v>
      </c>
      <c r="B493" s="47" t="s">
        <v>172</v>
      </c>
      <c r="C493" s="11" t="s">
        <v>3</v>
      </c>
      <c r="D493" s="109" t="s">
        <v>32</v>
      </c>
      <c r="E493" s="114" t="s">
        <v>32</v>
      </c>
      <c r="F493" s="268" t="s">
        <v>548</v>
      </c>
      <c r="G493" s="269"/>
      <c r="H493" s="269"/>
      <c r="I493" s="269"/>
      <c r="J493" s="269"/>
      <c r="K493" s="269"/>
      <c r="L493" s="269"/>
      <c r="M493" s="270"/>
    </row>
    <row r="494" spans="1:16" ht="15.75" customHeight="1" x14ac:dyDescent="0.25">
      <c r="A494" s="33" t="s">
        <v>314</v>
      </c>
      <c r="B494" s="47" t="s">
        <v>172</v>
      </c>
      <c r="C494" s="11" t="s">
        <v>14</v>
      </c>
      <c r="D494" s="109" t="s">
        <v>32</v>
      </c>
      <c r="E494" s="114" t="s">
        <v>32</v>
      </c>
      <c r="F494" s="268" t="s">
        <v>570</v>
      </c>
      <c r="G494" s="269"/>
      <c r="H494" s="269"/>
      <c r="I494" s="269"/>
      <c r="J494" s="269"/>
      <c r="K494" s="269"/>
      <c r="L494" s="269"/>
      <c r="M494" s="270"/>
    </row>
    <row r="495" spans="1:16" ht="15.75" customHeight="1" thickBot="1" x14ac:dyDescent="0.3">
      <c r="A495" s="33" t="s">
        <v>314</v>
      </c>
      <c r="B495" s="47" t="s">
        <v>172</v>
      </c>
      <c r="C495" s="11" t="s">
        <v>29</v>
      </c>
      <c r="D495" s="81" t="s">
        <v>32</v>
      </c>
      <c r="E495" s="154" t="s">
        <v>32</v>
      </c>
      <c r="F495" s="279" t="s">
        <v>803</v>
      </c>
      <c r="G495" s="280"/>
      <c r="H495" s="280"/>
      <c r="I495" s="280"/>
      <c r="J495" s="280"/>
      <c r="K495" s="280"/>
      <c r="L495" s="280"/>
      <c r="M495" s="281"/>
    </row>
    <row r="496" spans="1:16" ht="15.75" customHeight="1" x14ac:dyDescent="0.25">
      <c r="A496" s="33" t="s">
        <v>314</v>
      </c>
      <c r="B496" s="48" t="s">
        <v>115</v>
      </c>
      <c r="C496" s="14" t="s">
        <v>5</v>
      </c>
      <c r="D496" s="108">
        <v>0.13391400000000001</v>
      </c>
      <c r="E496" s="115" t="s">
        <v>32</v>
      </c>
      <c r="F496" s="344" t="s">
        <v>70</v>
      </c>
      <c r="G496" s="344"/>
      <c r="H496" s="344"/>
      <c r="I496" s="344"/>
      <c r="J496" s="344"/>
      <c r="K496" s="344"/>
      <c r="L496" s="344"/>
      <c r="M496" s="345"/>
      <c r="N496" s="2" t="s">
        <v>665</v>
      </c>
      <c r="O496" s="2">
        <v>1</v>
      </c>
      <c r="P496" s="2">
        <f>O496*Doplňkové_statistické_info!L11</f>
        <v>0.13391400000000001</v>
      </c>
    </row>
    <row r="497" spans="1:16" ht="15.75" customHeight="1" x14ac:dyDescent="0.25">
      <c r="A497" s="33" t="s">
        <v>314</v>
      </c>
      <c r="B497" s="47" t="s">
        <v>115</v>
      </c>
      <c r="C497" s="11" t="s">
        <v>7</v>
      </c>
      <c r="D497" s="109">
        <v>0.7</v>
      </c>
      <c r="E497" s="114" t="s">
        <v>32</v>
      </c>
      <c r="F497" s="298" t="s">
        <v>351</v>
      </c>
      <c r="G497" s="298"/>
      <c r="H497" s="298"/>
      <c r="I497" s="298"/>
      <c r="J497" s="298"/>
      <c r="K497" s="298"/>
      <c r="L497" s="298"/>
      <c r="M497" s="299"/>
    </row>
    <row r="498" spans="1:16" ht="15.75" customHeight="1" x14ac:dyDescent="0.25">
      <c r="A498" s="33" t="s">
        <v>314</v>
      </c>
      <c r="B498" s="47" t="s">
        <v>115</v>
      </c>
      <c r="C498" s="11" t="s">
        <v>13</v>
      </c>
      <c r="D498" s="83">
        <v>0.45960000000000001</v>
      </c>
      <c r="E498" s="114" t="s">
        <v>32</v>
      </c>
      <c r="F498" s="268" t="s">
        <v>138</v>
      </c>
      <c r="G498" s="271"/>
      <c r="H498" s="271"/>
      <c r="I498" s="271"/>
      <c r="J498" s="271"/>
      <c r="K498" s="271"/>
      <c r="L498" s="271"/>
      <c r="M498" s="270"/>
      <c r="N498" s="2" t="s">
        <v>137</v>
      </c>
      <c r="O498" s="2">
        <v>5</v>
      </c>
      <c r="P498" s="10">
        <f>O498*Doplňkové_statistické_info!L10</f>
        <v>0.45960000000000001</v>
      </c>
    </row>
    <row r="499" spans="1:16" ht="15.75" customHeight="1" x14ac:dyDescent="0.25">
      <c r="A499" s="33" t="s">
        <v>314</v>
      </c>
      <c r="B499" s="47" t="s">
        <v>115</v>
      </c>
      <c r="C499" s="11" t="s">
        <v>14</v>
      </c>
      <c r="D499" s="81" t="s">
        <v>32</v>
      </c>
      <c r="E499" s="114" t="s">
        <v>32</v>
      </c>
      <c r="F499" s="268" t="s">
        <v>116</v>
      </c>
      <c r="G499" s="271"/>
      <c r="H499" s="271"/>
      <c r="I499" s="271"/>
      <c r="J499" s="271"/>
      <c r="K499" s="271"/>
      <c r="L499" s="271"/>
      <c r="M499" s="270"/>
    </row>
    <row r="500" spans="1:16" ht="15.75" customHeight="1" x14ac:dyDescent="0.25">
      <c r="A500" s="33" t="s">
        <v>314</v>
      </c>
      <c r="B500" s="47" t="s">
        <v>115</v>
      </c>
      <c r="C500" s="11" t="s">
        <v>23</v>
      </c>
      <c r="D500" s="81" t="s">
        <v>32</v>
      </c>
      <c r="E500" s="114" t="s">
        <v>32</v>
      </c>
      <c r="F500" s="268" t="s">
        <v>253</v>
      </c>
      <c r="G500" s="271"/>
      <c r="H500" s="271"/>
      <c r="I500" s="271"/>
      <c r="J500" s="271"/>
      <c r="K500" s="271"/>
      <c r="L500" s="271"/>
      <c r="M500" s="270"/>
    </row>
    <row r="501" spans="1:16" ht="15.75" customHeight="1" x14ac:dyDescent="0.25">
      <c r="A501" s="33" t="s">
        <v>314</v>
      </c>
      <c r="B501" s="47" t="s">
        <v>115</v>
      </c>
      <c r="C501" s="11" t="s">
        <v>12</v>
      </c>
      <c r="D501" s="81">
        <v>1.1000000000000001</v>
      </c>
      <c r="E501" s="114" t="s">
        <v>32</v>
      </c>
      <c r="F501" s="268" t="s">
        <v>485</v>
      </c>
      <c r="G501" s="269"/>
      <c r="H501" s="269"/>
      <c r="I501" s="269"/>
      <c r="J501" s="269"/>
      <c r="K501" s="269"/>
      <c r="L501" s="269"/>
      <c r="M501" s="270"/>
    </row>
    <row r="502" spans="1:16" ht="15.75" customHeight="1" x14ac:dyDescent="0.25">
      <c r="A502" s="33" t="s">
        <v>314</v>
      </c>
      <c r="B502" s="47" t="s">
        <v>115</v>
      </c>
      <c r="C502" s="11" t="s">
        <v>6</v>
      </c>
      <c r="D502" s="81">
        <v>7</v>
      </c>
      <c r="E502" s="114" t="s">
        <v>32</v>
      </c>
      <c r="F502" s="268" t="s">
        <v>506</v>
      </c>
      <c r="G502" s="269"/>
      <c r="H502" s="269"/>
      <c r="I502" s="269"/>
      <c r="J502" s="269"/>
      <c r="K502" s="269"/>
      <c r="L502" s="269"/>
      <c r="M502" s="270"/>
    </row>
    <row r="503" spans="1:16" s="2" customFormat="1" ht="15.75" customHeight="1" x14ac:dyDescent="0.25">
      <c r="A503" s="33" t="s">
        <v>314</v>
      </c>
      <c r="B503" s="47" t="s">
        <v>115</v>
      </c>
      <c r="C503" s="11" t="s">
        <v>131</v>
      </c>
      <c r="D503" s="98">
        <v>0.25</v>
      </c>
      <c r="E503" s="117" t="s">
        <v>32</v>
      </c>
      <c r="F503" s="268" t="s">
        <v>768</v>
      </c>
      <c r="G503" s="269"/>
      <c r="H503" s="269"/>
      <c r="I503" s="269"/>
      <c r="J503" s="269"/>
      <c r="K503" s="269"/>
      <c r="L503" s="269"/>
      <c r="M503" s="270"/>
    </row>
    <row r="504" spans="1:16" ht="15.75" customHeight="1" thickBot="1" x14ac:dyDescent="0.3">
      <c r="A504" s="33" t="s">
        <v>314</v>
      </c>
      <c r="B504" s="47" t="s">
        <v>115</v>
      </c>
      <c r="C504" s="12" t="s">
        <v>22</v>
      </c>
      <c r="D504" s="84" t="s">
        <v>32</v>
      </c>
      <c r="E504" s="154" t="s">
        <v>32</v>
      </c>
      <c r="F504" s="279" t="s">
        <v>302</v>
      </c>
      <c r="G504" s="280"/>
      <c r="H504" s="280"/>
      <c r="I504" s="280"/>
      <c r="J504" s="280"/>
      <c r="K504" s="280"/>
      <c r="L504" s="280"/>
      <c r="M504" s="281"/>
    </row>
    <row r="505" spans="1:16" ht="15.75" customHeight="1" x14ac:dyDescent="0.25">
      <c r="A505" s="33" t="s">
        <v>314</v>
      </c>
      <c r="B505" s="14" t="s">
        <v>344</v>
      </c>
      <c r="C505" s="14" t="s">
        <v>10</v>
      </c>
      <c r="D505" s="108" t="s">
        <v>32</v>
      </c>
      <c r="E505" s="115" t="s">
        <v>32</v>
      </c>
      <c r="F505" s="343" t="s">
        <v>345</v>
      </c>
      <c r="G505" s="344"/>
      <c r="H505" s="344"/>
      <c r="I505" s="344"/>
      <c r="J505" s="344"/>
      <c r="K505" s="344"/>
      <c r="L505" s="344"/>
      <c r="M505" s="345"/>
    </row>
    <row r="506" spans="1:16" ht="15.75" customHeight="1" x14ac:dyDescent="0.25">
      <c r="A506" s="33" t="s">
        <v>314</v>
      </c>
      <c r="B506" s="11" t="s">
        <v>344</v>
      </c>
      <c r="C506" s="11" t="s">
        <v>7</v>
      </c>
      <c r="D506" s="111" t="s">
        <v>704</v>
      </c>
      <c r="E506" s="114" t="s">
        <v>451</v>
      </c>
      <c r="F506" s="297" t="s">
        <v>719</v>
      </c>
      <c r="G506" s="298"/>
      <c r="H506" s="298"/>
      <c r="I506" s="298"/>
      <c r="J506" s="298"/>
      <c r="K506" s="298"/>
      <c r="L506" s="298"/>
      <c r="M506" s="299"/>
    </row>
    <row r="507" spans="1:16" ht="15.75" customHeight="1" x14ac:dyDescent="0.25">
      <c r="A507" s="33" t="s">
        <v>314</v>
      </c>
      <c r="B507" s="11" t="s">
        <v>344</v>
      </c>
      <c r="C507" s="11" t="s">
        <v>16</v>
      </c>
      <c r="D507" s="109" t="s">
        <v>32</v>
      </c>
      <c r="E507" s="114" t="s">
        <v>32</v>
      </c>
      <c r="F507" s="297" t="s">
        <v>369</v>
      </c>
      <c r="G507" s="298"/>
      <c r="H507" s="298"/>
      <c r="I507" s="298"/>
      <c r="J507" s="298"/>
      <c r="K507" s="298"/>
      <c r="L507" s="298"/>
      <c r="M507" s="299"/>
    </row>
    <row r="508" spans="1:16" ht="15.75" customHeight="1" x14ac:dyDescent="0.25">
      <c r="A508" s="33" t="s">
        <v>314</v>
      </c>
      <c r="B508" s="11" t="s">
        <v>344</v>
      </c>
      <c r="C508" s="11" t="s">
        <v>24</v>
      </c>
      <c r="D508" s="109" t="s">
        <v>32</v>
      </c>
      <c r="E508" s="114" t="s">
        <v>451</v>
      </c>
      <c r="F508" s="297" t="s">
        <v>379</v>
      </c>
      <c r="G508" s="298"/>
      <c r="H508" s="298"/>
      <c r="I508" s="298"/>
      <c r="J508" s="298"/>
      <c r="K508" s="298"/>
      <c r="L508" s="298"/>
      <c r="M508" s="299"/>
    </row>
    <row r="509" spans="1:16" ht="15.75" customHeight="1" x14ac:dyDescent="0.25">
      <c r="A509" s="33" t="s">
        <v>314</v>
      </c>
      <c r="B509" s="11" t="s">
        <v>344</v>
      </c>
      <c r="C509" s="11" t="s">
        <v>97</v>
      </c>
      <c r="D509" s="109" t="s">
        <v>32</v>
      </c>
      <c r="E509" s="114" t="s">
        <v>32</v>
      </c>
      <c r="F509" s="297" t="s">
        <v>384</v>
      </c>
      <c r="G509" s="298"/>
      <c r="H509" s="298"/>
      <c r="I509" s="298"/>
      <c r="J509" s="298"/>
      <c r="K509" s="298"/>
      <c r="L509" s="298"/>
      <c r="M509" s="299"/>
    </row>
    <row r="510" spans="1:16" ht="15.75" customHeight="1" x14ac:dyDescent="0.25">
      <c r="A510" s="33" t="s">
        <v>314</v>
      </c>
      <c r="B510" s="11" t="s">
        <v>344</v>
      </c>
      <c r="C510" s="11" t="s">
        <v>15</v>
      </c>
      <c r="D510" s="81" t="s">
        <v>32</v>
      </c>
      <c r="E510" s="114" t="s">
        <v>32</v>
      </c>
      <c r="F510" s="268" t="s">
        <v>429</v>
      </c>
      <c r="G510" s="269"/>
      <c r="H510" s="269"/>
      <c r="I510" s="269"/>
      <c r="J510" s="269"/>
      <c r="K510" s="269"/>
      <c r="L510" s="269"/>
      <c r="M510" s="270"/>
    </row>
    <row r="511" spans="1:16" ht="15.75" customHeight="1" x14ac:dyDescent="0.25">
      <c r="A511" s="33" t="s">
        <v>314</v>
      </c>
      <c r="B511" s="11" t="s">
        <v>344</v>
      </c>
      <c r="C511" s="11" t="s">
        <v>19</v>
      </c>
      <c r="D511" s="81" t="s">
        <v>32</v>
      </c>
      <c r="E511" s="114" t="s">
        <v>32</v>
      </c>
      <c r="F511" s="268" t="s">
        <v>430</v>
      </c>
      <c r="G511" s="269"/>
      <c r="H511" s="269"/>
      <c r="I511" s="269"/>
      <c r="J511" s="269"/>
      <c r="K511" s="269"/>
      <c r="L511" s="269"/>
      <c r="M511" s="270"/>
    </row>
    <row r="512" spans="1:16" ht="15.75" customHeight="1" x14ac:dyDescent="0.25">
      <c r="A512" s="33" t="s">
        <v>314</v>
      </c>
      <c r="B512" s="11" t="s">
        <v>344</v>
      </c>
      <c r="C512" s="11" t="s">
        <v>6</v>
      </c>
      <c r="D512" s="81" t="s">
        <v>57</v>
      </c>
      <c r="E512" s="114" t="s">
        <v>32</v>
      </c>
      <c r="F512" s="268" t="s">
        <v>431</v>
      </c>
      <c r="G512" s="269"/>
      <c r="H512" s="269"/>
      <c r="I512" s="269"/>
      <c r="J512" s="269"/>
      <c r="K512" s="269"/>
      <c r="L512" s="269"/>
      <c r="M512" s="270"/>
    </row>
    <row r="513" spans="1:17" ht="15.75" customHeight="1" x14ac:dyDescent="0.25">
      <c r="A513" s="33" t="s">
        <v>314</v>
      </c>
      <c r="B513" s="11" t="s">
        <v>344</v>
      </c>
      <c r="C513" s="11" t="s">
        <v>23</v>
      </c>
      <c r="D513" s="81" t="s">
        <v>57</v>
      </c>
      <c r="E513" s="114" t="s">
        <v>32</v>
      </c>
      <c r="F513" s="268" t="s">
        <v>461</v>
      </c>
      <c r="G513" s="269"/>
      <c r="H513" s="269"/>
      <c r="I513" s="269"/>
      <c r="J513" s="269"/>
      <c r="K513" s="269"/>
      <c r="L513" s="269"/>
      <c r="M513" s="270"/>
    </row>
    <row r="514" spans="1:17" ht="15.75" customHeight="1" x14ac:dyDescent="0.25">
      <c r="A514" s="33" t="s">
        <v>314</v>
      </c>
      <c r="B514" s="11" t="s">
        <v>344</v>
      </c>
      <c r="C514" s="11" t="s">
        <v>11</v>
      </c>
      <c r="D514" s="81" t="s">
        <v>57</v>
      </c>
      <c r="E514" s="114" t="s">
        <v>32</v>
      </c>
      <c r="F514" s="268" t="s">
        <v>517</v>
      </c>
      <c r="G514" s="269"/>
      <c r="H514" s="269"/>
      <c r="I514" s="269"/>
      <c r="J514" s="269"/>
      <c r="K514" s="269"/>
      <c r="L514" s="269"/>
      <c r="M514" s="270"/>
    </row>
    <row r="515" spans="1:17" ht="15.75" customHeight="1" x14ac:dyDescent="0.25">
      <c r="A515" s="33" t="s">
        <v>314</v>
      </c>
      <c r="B515" s="11" t="s">
        <v>344</v>
      </c>
      <c r="C515" s="11" t="s">
        <v>22</v>
      </c>
      <c r="D515" s="81" t="s">
        <v>32</v>
      </c>
      <c r="E515" s="114" t="s">
        <v>32</v>
      </c>
      <c r="F515" s="268" t="s">
        <v>543</v>
      </c>
      <c r="G515" s="269"/>
      <c r="H515" s="269"/>
      <c r="I515" s="269"/>
      <c r="J515" s="269"/>
      <c r="K515" s="269"/>
      <c r="L515" s="269"/>
      <c r="M515" s="270"/>
    </row>
    <row r="516" spans="1:17" s="2" customFormat="1" ht="15.75" customHeight="1" x14ac:dyDescent="0.25">
      <c r="A516" s="33" t="s">
        <v>314</v>
      </c>
      <c r="B516" s="11" t="s">
        <v>344</v>
      </c>
      <c r="C516" s="11" t="s">
        <v>29</v>
      </c>
      <c r="D516" s="81" t="s">
        <v>32</v>
      </c>
      <c r="E516" s="114" t="s">
        <v>32</v>
      </c>
      <c r="F516" s="268" t="s">
        <v>802</v>
      </c>
      <c r="G516" s="269"/>
      <c r="H516" s="269"/>
      <c r="I516" s="269"/>
      <c r="J516" s="269"/>
      <c r="K516" s="269"/>
      <c r="L516" s="269"/>
      <c r="M516" s="270"/>
    </row>
    <row r="517" spans="1:17" ht="15.75" customHeight="1" thickBot="1" x14ac:dyDescent="0.3">
      <c r="A517" s="33" t="s">
        <v>314</v>
      </c>
      <c r="B517" s="11" t="s">
        <v>344</v>
      </c>
      <c r="C517" s="11" t="s">
        <v>14</v>
      </c>
      <c r="D517" s="81" t="s">
        <v>32</v>
      </c>
      <c r="E517" s="154" t="s">
        <v>32</v>
      </c>
      <c r="F517" s="268" t="s">
        <v>432</v>
      </c>
      <c r="G517" s="269"/>
      <c r="H517" s="269"/>
      <c r="I517" s="269"/>
      <c r="J517" s="269"/>
      <c r="K517" s="269"/>
      <c r="L517" s="269"/>
      <c r="M517" s="270"/>
    </row>
    <row r="518" spans="1:17" ht="15.75" customHeight="1" x14ac:dyDescent="0.25">
      <c r="A518" s="33" t="s">
        <v>314</v>
      </c>
      <c r="B518" s="14" t="s">
        <v>47</v>
      </c>
      <c r="C518" s="14" t="s">
        <v>5</v>
      </c>
      <c r="D518" s="108">
        <v>2.0622756</v>
      </c>
      <c r="E518" s="114" t="s">
        <v>609</v>
      </c>
      <c r="F518" s="343" t="s">
        <v>635</v>
      </c>
      <c r="G518" s="344"/>
      <c r="H518" s="344"/>
      <c r="I518" s="344"/>
      <c r="J518" s="344"/>
      <c r="K518" s="344"/>
      <c r="L518" s="344"/>
      <c r="M518" s="345"/>
      <c r="N518" s="2" t="s">
        <v>636</v>
      </c>
      <c r="O518" s="2">
        <f>2.5+3.5+9.4</f>
        <v>15.4</v>
      </c>
      <c r="P518" s="2">
        <f>O518*Doplňkové_statistické_info!L11</f>
        <v>2.0622756</v>
      </c>
    </row>
    <row r="519" spans="1:17" ht="15.75" customHeight="1" x14ac:dyDescent="0.25">
      <c r="A519" s="33" t="s">
        <v>314</v>
      </c>
      <c r="B519" s="11" t="s">
        <v>47</v>
      </c>
      <c r="C519" s="11" t="s">
        <v>97</v>
      </c>
      <c r="D519" s="112">
        <v>6.3</v>
      </c>
      <c r="E519" s="114" t="s">
        <v>757</v>
      </c>
      <c r="F519" s="297" t="s">
        <v>758</v>
      </c>
      <c r="G519" s="298"/>
      <c r="H519" s="298"/>
      <c r="I519" s="298"/>
      <c r="J519" s="298"/>
      <c r="K519" s="298"/>
      <c r="L519" s="298"/>
      <c r="M519" s="299"/>
    </row>
    <row r="520" spans="1:17" ht="15.75" customHeight="1" x14ac:dyDescent="0.25">
      <c r="A520" s="33" t="s">
        <v>314</v>
      </c>
      <c r="B520" s="11" t="s">
        <v>47</v>
      </c>
      <c r="C520" s="11" t="s">
        <v>131</v>
      </c>
      <c r="D520" s="81">
        <v>7.4999999999999997E-2</v>
      </c>
      <c r="E520" s="114" t="s">
        <v>32</v>
      </c>
      <c r="F520" s="268" t="s">
        <v>392</v>
      </c>
      <c r="G520" s="269"/>
      <c r="H520" s="269"/>
      <c r="I520" s="269"/>
      <c r="J520" s="269"/>
      <c r="K520" s="269"/>
      <c r="L520" s="269"/>
      <c r="M520" s="270"/>
    </row>
    <row r="521" spans="1:17" ht="15.75" customHeight="1" x14ac:dyDescent="0.25">
      <c r="A521" s="33" t="s">
        <v>314</v>
      </c>
      <c r="B521" s="11" t="s">
        <v>47</v>
      </c>
      <c r="C521" s="11" t="s">
        <v>3</v>
      </c>
      <c r="D521" s="81" t="s">
        <v>32</v>
      </c>
      <c r="E521" s="114" t="s">
        <v>32</v>
      </c>
      <c r="F521" s="268" t="s">
        <v>304</v>
      </c>
      <c r="G521" s="269"/>
      <c r="H521" s="269"/>
      <c r="I521" s="269"/>
      <c r="J521" s="269"/>
      <c r="K521" s="269"/>
      <c r="L521" s="269"/>
      <c r="M521" s="270"/>
    </row>
    <row r="522" spans="1:17" ht="15.75" customHeight="1" x14ac:dyDescent="0.25">
      <c r="A522" s="33" t="s">
        <v>314</v>
      </c>
      <c r="B522" s="11" t="s">
        <v>47</v>
      </c>
      <c r="C522" s="11" t="s">
        <v>12</v>
      </c>
      <c r="D522" s="81">
        <v>1</v>
      </c>
      <c r="E522" s="114" t="s">
        <v>32</v>
      </c>
      <c r="F522" s="268" t="s">
        <v>220</v>
      </c>
      <c r="G522" s="269"/>
      <c r="H522" s="269"/>
      <c r="I522" s="269"/>
      <c r="J522" s="269"/>
      <c r="K522" s="269"/>
      <c r="L522" s="269"/>
      <c r="M522" s="270"/>
    </row>
    <row r="523" spans="1:17" ht="15.75" customHeight="1" x14ac:dyDescent="0.25">
      <c r="A523" s="33" t="s">
        <v>314</v>
      </c>
      <c r="B523" s="11" t="s">
        <v>47</v>
      </c>
      <c r="C523" s="11" t="s">
        <v>11</v>
      </c>
      <c r="D523" s="81">
        <v>0.4</v>
      </c>
      <c r="E523" s="114" t="s">
        <v>32</v>
      </c>
      <c r="F523" s="268" t="s">
        <v>514</v>
      </c>
      <c r="G523" s="269"/>
      <c r="H523" s="269"/>
      <c r="I523" s="269"/>
      <c r="J523" s="269"/>
      <c r="K523" s="269"/>
      <c r="L523" s="269"/>
      <c r="M523" s="270"/>
    </row>
    <row r="524" spans="1:17" ht="15.75" customHeight="1" x14ac:dyDescent="0.25">
      <c r="A524" s="33" t="s">
        <v>314</v>
      </c>
      <c r="B524" s="11" t="s">
        <v>47</v>
      </c>
      <c r="C524" s="11" t="s">
        <v>1</v>
      </c>
      <c r="D524" s="80">
        <v>0.39311799999999997</v>
      </c>
      <c r="E524" s="114" t="s">
        <v>32</v>
      </c>
      <c r="F524" s="268" t="s">
        <v>617</v>
      </c>
      <c r="G524" s="269"/>
      <c r="H524" s="269"/>
      <c r="I524" s="269"/>
      <c r="J524" s="269"/>
      <c r="K524" s="269"/>
      <c r="L524" s="269"/>
      <c r="M524" s="270"/>
      <c r="N524" s="3" t="s">
        <v>625</v>
      </c>
      <c r="O524" s="2">
        <v>10.7</v>
      </c>
      <c r="P524" s="2">
        <f>O524*Doplňkové_statistické_info!L7</f>
        <v>0.39311799999999997</v>
      </c>
    </row>
    <row r="525" spans="1:17" ht="15.75" customHeight="1" x14ac:dyDescent="0.25">
      <c r="A525" s="33" t="s">
        <v>314</v>
      </c>
      <c r="B525" s="11" t="s">
        <v>47</v>
      </c>
      <c r="C525" s="11" t="s">
        <v>26</v>
      </c>
      <c r="D525" s="100">
        <v>0.2</v>
      </c>
      <c r="E525" s="114" t="s">
        <v>32</v>
      </c>
      <c r="F525" s="268" t="s">
        <v>669</v>
      </c>
      <c r="G525" s="269"/>
      <c r="H525" s="269"/>
      <c r="I525" s="269"/>
      <c r="J525" s="269"/>
      <c r="K525" s="269"/>
      <c r="L525" s="269"/>
      <c r="M525" s="270"/>
      <c r="N525" s="54" t="s">
        <v>670</v>
      </c>
    </row>
    <row r="526" spans="1:17" ht="15.75" thickBot="1" x14ac:dyDescent="0.3">
      <c r="A526" s="35" t="s">
        <v>314</v>
      </c>
      <c r="B526" s="12" t="s">
        <v>47</v>
      </c>
      <c r="C526" s="12" t="s">
        <v>22</v>
      </c>
      <c r="D526" s="113">
        <v>12.4</v>
      </c>
      <c r="E526" s="154" t="s">
        <v>876</v>
      </c>
      <c r="F526" s="279" t="s">
        <v>545</v>
      </c>
      <c r="G526" s="280"/>
      <c r="H526" s="280"/>
      <c r="I526" s="280"/>
      <c r="J526" s="280"/>
      <c r="K526" s="280"/>
      <c r="L526" s="280"/>
      <c r="M526" s="281"/>
    </row>
    <row r="527" spans="1:17" x14ac:dyDescent="0.25">
      <c r="E527" s="2"/>
      <c r="O527" s="76"/>
      <c r="P527" s="76"/>
      <c r="Q527" s="76"/>
    </row>
    <row r="528" spans="1:17" x14ac:dyDescent="0.25">
      <c r="C528" s="50" t="s">
        <v>877</v>
      </c>
      <c r="D528" s="134">
        <f>SUBTOTAL(9,D4:D526)</f>
        <v>3654.0653325881981</v>
      </c>
      <c r="N528" s="127" t="s">
        <v>878</v>
      </c>
      <c r="O528" s="141">
        <f>SUBTOTAL(9,O4:O526)</f>
        <v>7162.1869999999999</v>
      </c>
      <c r="P528" s="130">
        <f>SUBTOTAL(9,P4:P526)</f>
        <v>768.44352870580713</v>
      </c>
      <c r="Q528" s="145"/>
    </row>
    <row r="530" spans="5:16" x14ac:dyDescent="0.25">
      <c r="P530" s="10"/>
    </row>
    <row r="531" spans="5:16" x14ac:dyDescent="0.25">
      <c r="E531" s="162"/>
    </row>
    <row r="532" spans="5:16" x14ac:dyDescent="0.25">
      <c r="E532" s="162"/>
    </row>
  </sheetData>
  <autoFilter ref="A3:N527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524">
    <mergeCell ref="F516:M516"/>
    <mergeCell ref="F436:M436"/>
    <mergeCell ref="F463:M463"/>
    <mergeCell ref="F107:M107"/>
    <mergeCell ref="F195:M195"/>
    <mergeCell ref="F161:M161"/>
    <mergeCell ref="F484:M484"/>
    <mergeCell ref="F503:M503"/>
    <mergeCell ref="F160:M160"/>
    <mergeCell ref="F386:M386"/>
    <mergeCell ref="F366:M366"/>
    <mergeCell ref="F367:M367"/>
    <mergeCell ref="F368:M368"/>
    <mergeCell ref="F369:M369"/>
    <mergeCell ref="F370:M370"/>
    <mergeCell ref="F371:M371"/>
    <mergeCell ref="F374:M374"/>
    <mergeCell ref="F365:M365"/>
    <mergeCell ref="F378:M378"/>
    <mergeCell ref="F432:M432"/>
    <mergeCell ref="F433:M433"/>
    <mergeCell ref="F347:M347"/>
    <mergeCell ref="F300:M300"/>
    <mergeCell ref="F381:M381"/>
    <mergeCell ref="F359:M359"/>
    <mergeCell ref="F360:M360"/>
    <mergeCell ref="F361:M361"/>
    <mergeCell ref="F362:M362"/>
    <mergeCell ref="F363:M363"/>
    <mergeCell ref="F364:M364"/>
    <mergeCell ref="F358:M358"/>
    <mergeCell ref="F375:M375"/>
    <mergeCell ref="F352:M352"/>
    <mergeCell ref="F354:M354"/>
    <mergeCell ref="F353:M353"/>
    <mergeCell ref="F355:M355"/>
    <mergeCell ref="F356:M356"/>
    <mergeCell ref="F357:M357"/>
    <mergeCell ref="F343:M343"/>
    <mergeCell ref="F344:M344"/>
    <mergeCell ref="F345:M345"/>
    <mergeCell ref="F346:M346"/>
    <mergeCell ref="F349:M349"/>
    <mergeCell ref="F350:M350"/>
    <mergeCell ref="F441:M441"/>
    <mergeCell ref="F373:M373"/>
    <mergeCell ref="F488:M488"/>
    <mergeCell ref="F497:M497"/>
    <mergeCell ref="F194:M194"/>
    <mergeCell ref="F508:M508"/>
    <mergeCell ref="F408:M408"/>
    <mergeCell ref="F392:M392"/>
    <mergeCell ref="F283:M283"/>
    <mergeCell ref="F398:M398"/>
    <mergeCell ref="F399:M399"/>
    <mergeCell ref="F400:M400"/>
    <mergeCell ref="F403:M403"/>
    <mergeCell ref="F473:M473"/>
    <mergeCell ref="F428:M428"/>
    <mergeCell ref="F387:M387"/>
    <mergeCell ref="F388:M388"/>
    <mergeCell ref="F389:M389"/>
    <mergeCell ref="F390:M390"/>
    <mergeCell ref="F391:M391"/>
    <mergeCell ref="F440:M440"/>
    <mergeCell ref="F372:M372"/>
    <mergeCell ref="F420:M420"/>
    <mergeCell ref="F430:M430"/>
    <mergeCell ref="F439:M439"/>
    <mergeCell ref="F434:M434"/>
    <mergeCell ref="F425:M425"/>
    <mergeCell ref="F438:M438"/>
    <mergeCell ref="F409:M409"/>
    <mergeCell ref="F426:M426"/>
    <mergeCell ref="F427:M427"/>
    <mergeCell ref="F423:M423"/>
    <mergeCell ref="F413:M413"/>
    <mergeCell ref="F414:M414"/>
    <mergeCell ref="F415:M415"/>
    <mergeCell ref="F419:M419"/>
    <mergeCell ref="F418:M418"/>
    <mergeCell ref="F429:M429"/>
    <mergeCell ref="F421:M421"/>
    <mergeCell ref="F437:M437"/>
    <mergeCell ref="F412:M412"/>
    <mergeCell ref="F410:M410"/>
    <mergeCell ref="F407:M407"/>
    <mergeCell ref="F376:M376"/>
    <mergeCell ref="F404:M404"/>
    <mergeCell ref="F405:M405"/>
    <mergeCell ref="F397:M397"/>
    <mergeCell ref="F406:M406"/>
    <mergeCell ref="F379:M379"/>
    <mergeCell ref="F380:M380"/>
    <mergeCell ref="F401:M401"/>
    <mergeCell ref="F377:M377"/>
    <mergeCell ref="F402:M402"/>
    <mergeCell ref="F396:M396"/>
    <mergeCell ref="F393:M393"/>
    <mergeCell ref="F382:M382"/>
    <mergeCell ref="F383:M383"/>
    <mergeCell ref="F384:M384"/>
    <mergeCell ref="F385:M385"/>
    <mergeCell ref="F351:M351"/>
    <mergeCell ref="F332:M332"/>
    <mergeCell ref="F333:M333"/>
    <mergeCell ref="F338:M338"/>
    <mergeCell ref="F339:M339"/>
    <mergeCell ref="F340:M340"/>
    <mergeCell ref="F341:M341"/>
    <mergeCell ref="F342:M342"/>
    <mergeCell ref="F334:M334"/>
    <mergeCell ref="F335:M335"/>
    <mergeCell ref="F336:M336"/>
    <mergeCell ref="F337:M337"/>
    <mergeCell ref="F348:M348"/>
    <mergeCell ref="F320:M320"/>
    <mergeCell ref="F321:M321"/>
    <mergeCell ref="F322:M322"/>
    <mergeCell ref="F327:M327"/>
    <mergeCell ref="F328:M328"/>
    <mergeCell ref="F329:M329"/>
    <mergeCell ref="F330:M330"/>
    <mergeCell ref="F331:M331"/>
    <mergeCell ref="F323:M323"/>
    <mergeCell ref="F324:M324"/>
    <mergeCell ref="F326:M326"/>
    <mergeCell ref="F325:M325"/>
    <mergeCell ref="F314:M314"/>
    <mergeCell ref="F315:M315"/>
    <mergeCell ref="F316:M316"/>
    <mergeCell ref="F317:M317"/>
    <mergeCell ref="F318:M318"/>
    <mergeCell ref="F319:M319"/>
    <mergeCell ref="F308:M308"/>
    <mergeCell ref="F309:M309"/>
    <mergeCell ref="F310:M310"/>
    <mergeCell ref="F311:M311"/>
    <mergeCell ref="F312:M312"/>
    <mergeCell ref="F313:M313"/>
    <mergeCell ref="F295:M295"/>
    <mergeCell ref="F296:M296"/>
    <mergeCell ref="F303:M303"/>
    <mergeCell ref="F304:M304"/>
    <mergeCell ref="F305:M305"/>
    <mergeCell ref="F306:M306"/>
    <mergeCell ref="F307:M307"/>
    <mergeCell ref="F279:M279"/>
    <mergeCell ref="F287:M287"/>
    <mergeCell ref="F288:M288"/>
    <mergeCell ref="F289:M289"/>
    <mergeCell ref="F290:M290"/>
    <mergeCell ref="F291:M291"/>
    <mergeCell ref="F292:M292"/>
    <mergeCell ref="F293:M293"/>
    <mergeCell ref="F294:M294"/>
    <mergeCell ref="F280:M280"/>
    <mergeCell ref="F298:M298"/>
    <mergeCell ref="F297:M297"/>
    <mergeCell ref="F299:M299"/>
    <mergeCell ref="F281:M281"/>
    <mergeCell ref="F284:M284"/>
    <mergeCell ref="F282:M282"/>
    <mergeCell ref="F301:M301"/>
    <mergeCell ref="F255:M255"/>
    <mergeCell ref="F256:M256"/>
    <mergeCell ref="F273:M273"/>
    <mergeCell ref="F274:M274"/>
    <mergeCell ref="F275:M275"/>
    <mergeCell ref="F276:M276"/>
    <mergeCell ref="F277:M277"/>
    <mergeCell ref="F278:M278"/>
    <mergeCell ref="F262:M262"/>
    <mergeCell ref="F263:M263"/>
    <mergeCell ref="F264:M264"/>
    <mergeCell ref="F269:M269"/>
    <mergeCell ref="F270:M270"/>
    <mergeCell ref="F271:M271"/>
    <mergeCell ref="F272:M272"/>
    <mergeCell ref="F265:M265"/>
    <mergeCell ref="F266:M266"/>
    <mergeCell ref="F267:M267"/>
    <mergeCell ref="F268:M268"/>
    <mergeCell ref="F97:M97"/>
    <mergeCell ref="F114:M114"/>
    <mergeCell ref="F184:M184"/>
    <mergeCell ref="F185:M185"/>
    <mergeCell ref="F186:M186"/>
    <mergeCell ref="F112:M112"/>
    <mergeCell ref="F99:M99"/>
    <mergeCell ref="F111:M111"/>
    <mergeCell ref="F104:M104"/>
    <mergeCell ref="F158:M158"/>
    <mergeCell ref="F140:M140"/>
    <mergeCell ref="F171:M171"/>
    <mergeCell ref="F142:M142"/>
    <mergeCell ref="F164:M164"/>
    <mergeCell ref="F168:M168"/>
    <mergeCell ref="F177:M177"/>
    <mergeCell ref="F141:M141"/>
    <mergeCell ref="F137:M137"/>
    <mergeCell ref="F44:M44"/>
    <mergeCell ref="F45:M45"/>
    <mergeCell ref="F46:M46"/>
    <mergeCell ref="F47:M47"/>
    <mergeCell ref="F48:M48"/>
    <mergeCell ref="F49:M49"/>
    <mergeCell ref="F50:M50"/>
    <mergeCell ref="F40:M40"/>
    <mergeCell ref="F178:M178"/>
    <mergeCell ref="F143:M143"/>
    <mergeCell ref="F144:M144"/>
    <mergeCell ref="F132:M132"/>
    <mergeCell ref="F93:M93"/>
    <mergeCell ref="F100:M100"/>
    <mergeCell ref="F101:M101"/>
    <mergeCell ref="F102:M102"/>
    <mergeCell ref="F103:M103"/>
    <mergeCell ref="F95:M95"/>
    <mergeCell ref="F116:M116"/>
    <mergeCell ref="F117:M117"/>
    <mergeCell ref="F131:M131"/>
    <mergeCell ref="F125:M125"/>
    <mergeCell ref="F96:M96"/>
    <mergeCell ref="F105:M105"/>
    <mergeCell ref="F43:M43"/>
    <mergeCell ref="F41:M41"/>
    <mergeCell ref="A1:M2"/>
    <mergeCell ref="F3:M3"/>
    <mergeCell ref="F4:M4"/>
    <mergeCell ref="F5:M5"/>
    <mergeCell ref="F6:M6"/>
    <mergeCell ref="F7:M7"/>
    <mergeCell ref="F8:M8"/>
    <mergeCell ref="F9:M9"/>
    <mergeCell ref="F10:M10"/>
    <mergeCell ref="F11:M11"/>
    <mergeCell ref="F37:M37"/>
    <mergeCell ref="F12:M12"/>
    <mergeCell ref="F13:M13"/>
    <mergeCell ref="F25:M25"/>
    <mergeCell ref="F27:M27"/>
    <mergeCell ref="F20:M20"/>
    <mergeCell ref="F21:M21"/>
    <mergeCell ref="F22:M22"/>
    <mergeCell ref="F23:M23"/>
    <mergeCell ref="F42:M42"/>
    <mergeCell ref="F14:M14"/>
    <mergeCell ref="F15:M15"/>
    <mergeCell ref="F70:M70"/>
    <mergeCell ref="F71:M71"/>
    <mergeCell ref="F58:M58"/>
    <mergeCell ref="F59:M59"/>
    <mergeCell ref="F61:M61"/>
    <mergeCell ref="F62:M62"/>
    <mergeCell ref="F52:M52"/>
    <mergeCell ref="F53:M53"/>
    <mergeCell ref="F54:M54"/>
    <mergeCell ref="F67:M67"/>
    <mergeCell ref="F66:M66"/>
    <mergeCell ref="F68:M68"/>
    <mergeCell ref="F69:M69"/>
    <mergeCell ref="F55:M55"/>
    <mergeCell ref="F56:M56"/>
    <mergeCell ref="F57:M57"/>
    <mergeCell ref="F64:M64"/>
    <mergeCell ref="F65:M65"/>
    <mergeCell ref="F63:M63"/>
    <mergeCell ref="F35:M35"/>
    <mergeCell ref="F39:M39"/>
    <mergeCell ref="F36:M36"/>
    <mergeCell ref="F16:M16"/>
    <mergeCell ref="F17:M17"/>
    <mergeCell ref="F18:M18"/>
    <mergeCell ref="F19:M19"/>
    <mergeCell ref="F33:M33"/>
    <mergeCell ref="F24:M24"/>
    <mergeCell ref="F28:M28"/>
    <mergeCell ref="F29:M29"/>
    <mergeCell ref="F30:M30"/>
    <mergeCell ref="F31:M31"/>
    <mergeCell ref="F32:M32"/>
    <mergeCell ref="F26:M26"/>
    <mergeCell ref="F34:M34"/>
    <mergeCell ref="F83:M83"/>
    <mergeCell ref="F84:M84"/>
    <mergeCell ref="F60:M60"/>
    <mergeCell ref="F113:M113"/>
    <mergeCell ref="F38:M38"/>
    <mergeCell ref="F91:M91"/>
    <mergeCell ref="F92:M92"/>
    <mergeCell ref="F80:M80"/>
    <mergeCell ref="F89:M89"/>
    <mergeCell ref="F85:M85"/>
    <mergeCell ref="F86:M86"/>
    <mergeCell ref="F87:M87"/>
    <mergeCell ref="F88:M88"/>
    <mergeCell ref="F90:M90"/>
    <mergeCell ref="F72:M72"/>
    <mergeCell ref="F73:M73"/>
    <mergeCell ref="F75:M75"/>
    <mergeCell ref="F82:M82"/>
    <mergeCell ref="F76:M76"/>
    <mergeCell ref="F74:M74"/>
    <mergeCell ref="F77:M77"/>
    <mergeCell ref="F78:M78"/>
    <mergeCell ref="F108:M108"/>
    <mergeCell ref="F109:M109"/>
    <mergeCell ref="F81:M81"/>
    <mergeCell ref="F79:M79"/>
    <mergeCell ref="F115:M115"/>
    <mergeCell ref="F121:M121"/>
    <mergeCell ref="F94:M94"/>
    <mergeCell ref="F51:M51"/>
    <mergeCell ref="F134:M134"/>
    <mergeCell ref="F135:M135"/>
    <mergeCell ref="F495:M495"/>
    <mergeCell ref="F411:M411"/>
    <mergeCell ref="F416:M416"/>
    <mergeCell ref="F149:M149"/>
    <mergeCell ref="F417:M417"/>
    <mergeCell ref="F424:M424"/>
    <mergeCell ref="F152:M152"/>
    <mergeCell ref="F153:M153"/>
    <mergeCell ref="F169:M169"/>
    <mergeCell ref="F154:M154"/>
    <mergeCell ref="F150:M150"/>
    <mergeCell ref="F151:M151"/>
    <mergeCell ref="F170:M170"/>
    <mergeCell ref="F156:M156"/>
    <mergeCell ref="F155:M155"/>
    <mergeCell ref="F166:M166"/>
    <mergeCell ref="F496:M496"/>
    <mergeCell ref="F163:M163"/>
    <mergeCell ref="F190:M190"/>
    <mergeCell ref="F196:M196"/>
    <mergeCell ref="F197:M197"/>
    <mergeCell ref="F198:M198"/>
    <mergeCell ref="F199:M199"/>
    <mergeCell ref="F181:M181"/>
    <mergeCell ref="F182:M182"/>
    <mergeCell ref="F183:M183"/>
    <mergeCell ref="F191:M191"/>
    <mergeCell ref="F192:M192"/>
    <mergeCell ref="F193:M193"/>
    <mergeCell ref="F206:M206"/>
    <mergeCell ref="F207:M207"/>
    <mergeCell ref="F208:M208"/>
    <mergeCell ref="F189:M189"/>
    <mergeCell ref="F209:M209"/>
    <mergeCell ref="F210:M210"/>
    <mergeCell ref="F211:M211"/>
    <mergeCell ref="F200:M200"/>
    <mergeCell ref="F201:M201"/>
    <mergeCell ref="F179:M179"/>
    <mergeCell ref="F180:M180"/>
    <mergeCell ref="F468:M468"/>
    <mergeCell ref="F489:M489"/>
    <mergeCell ref="F145:M145"/>
    <mergeCell ref="F148:M148"/>
    <mergeCell ref="F172:M172"/>
    <mergeCell ref="F173:M173"/>
    <mergeCell ref="F165:M165"/>
    <mergeCell ref="F477:M477"/>
    <mergeCell ref="F453:M453"/>
    <mergeCell ref="F204:M204"/>
    <mergeCell ref="F205:M205"/>
    <mergeCell ref="F227:M227"/>
    <mergeCell ref="F228:M228"/>
    <mergeCell ref="F229:M229"/>
    <mergeCell ref="F230:M230"/>
    <mergeCell ref="F231:M231"/>
    <mergeCell ref="F232:M232"/>
    <mergeCell ref="F212:M212"/>
    <mergeCell ref="F214:M214"/>
    <mergeCell ref="F220:M220"/>
    <mergeCell ref="F221:M221"/>
    <mergeCell ref="F187:M187"/>
    <mergeCell ref="F188:M188"/>
    <mergeCell ref="F239:M239"/>
    <mergeCell ref="F513:M513"/>
    <mergeCell ref="F506:M506"/>
    <mergeCell ref="F524:M524"/>
    <mergeCell ref="F525:M525"/>
    <mergeCell ref="F505:M505"/>
    <mergeCell ref="F515:M515"/>
    <mergeCell ref="F518:M518"/>
    <mergeCell ref="F479:M479"/>
    <mergeCell ref="F442:M442"/>
    <mergeCell ref="F443:M443"/>
    <mergeCell ref="F444:M444"/>
    <mergeCell ref="F445:M445"/>
    <mergeCell ref="F476:M476"/>
    <mergeCell ref="F467:M467"/>
    <mergeCell ref="F475:M475"/>
    <mergeCell ref="F450:M450"/>
    <mergeCell ref="F455:M455"/>
    <mergeCell ref="F474:M474"/>
    <mergeCell ref="F454:M454"/>
    <mergeCell ref="F459:M459"/>
    <mergeCell ref="F469:M469"/>
    <mergeCell ref="F470:M470"/>
    <mergeCell ref="F464:M464"/>
    <mergeCell ref="F481:M481"/>
    <mergeCell ref="F448:M448"/>
    <mergeCell ref="F493:M493"/>
    <mergeCell ref="F494:M494"/>
    <mergeCell ref="F491:M491"/>
    <mergeCell ref="F482:M482"/>
    <mergeCell ref="F483:M483"/>
    <mergeCell ref="F478:M478"/>
    <mergeCell ref="F521:M521"/>
    <mergeCell ref="F526:M526"/>
    <mergeCell ref="F500:M500"/>
    <mergeCell ref="F504:M504"/>
    <mergeCell ref="F510:M510"/>
    <mergeCell ref="F511:M511"/>
    <mergeCell ref="F512:M512"/>
    <mergeCell ref="F517:M517"/>
    <mergeCell ref="F520:M520"/>
    <mergeCell ref="F509:M509"/>
    <mergeCell ref="F501:M501"/>
    <mergeCell ref="F522:M522"/>
    <mergeCell ref="F502:M502"/>
    <mergeCell ref="F523:M523"/>
    <mergeCell ref="F514:M514"/>
    <mergeCell ref="F519:M519"/>
    <mergeCell ref="F507:M507"/>
    <mergeCell ref="F128:M128"/>
    <mergeCell ref="F130:M130"/>
    <mergeCell ref="F133:M133"/>
    <mergeCell ref="F138:M138"/>
    <mergeCell ref="F129:M129"/>
    <mergeCell ref="F146:M146"/>
    <mergeCell ref="F147:M147"/>
    <mergeCell ref="F499:M499"/>
    <mergeCell ref="F446:M446"/>
    <mergeCell ref="F447:M447"/>
    <mergeCell ref="F449:M449"/>
    <mergeCell ref="F451:M451"/>
    <mergeCell ref="F456:M456"/>
    <mergeCell ref="F457:M457"/>
    <mergeCell ref="F458:M458"/>
    <mergeCell ref="F465:M465"/>
    <mergeCell ref="F452:M452"/>
    <mergeCell ref="F498:M498"/>
    <mergeCell ref="F480:M480"/>
    <mergeCell ref="F466:M466"/>
    <mergeCell ref="F492:M492"/>
    <mergeCell ref="F472:M472"/>
    <mergeCell ref="F487:M487"/>
    <mergeCell ref="F490:M490"/>
    <mergeCell ref="F302:M302"/>
    <mergeCell ref="F202:M202"/>
    <mergeCell ref="F203:M203"/>
    <mergeCell ref="F167:M167"/>
    <mergeCell ref="F139:M139"/>
    <mergeCell ref="F136:M136"/>
    <mergeCell ref="F237:M237"/>
    <mergeCell ref="F235:M235"/>
    <mergeCell ref="F238:M238"/>
    <mergeCell ref="F247:M247"/>
    <mergeCell ref="F241:M241"/>
    <mergeCell ref="F240:M240"/>
    <mergeCell ref="F257:M257"/>
    <mergeCell ref="F219:M219"/>
    <mergeCell ref="F258:M258"/>
    <mergeCell ref="F259:M259"/>
    <mergeCell ref="F260:M260"/>
    <mergeCell ref="F261:M261"/>
    <mergeCell ref="F249:M249"/>
    <mergeCell ref="F250:M250"/>
    <mergeCell ref="F251:M251"/>
    <mergeCell ref="F252:M252"/>
    <mergeCell ref="F253:M253"/>
    <mergeCell ref="F254:M254"/>
    <mergeCell ref="F98:M98"/>
    <mergeCell ref="F118:M118"/>
    <mergeCell ref="F119:M119"/>
    <mergeCell ref="F120:M120"/>
    <mergeCell ref="F224:M224"/>
    <mergeCell ref="F225:M225"/>
    <mergeCell ref="F226:M226"/>
    <mergeCell ref="F213:M213"/>
    <mergeCell ref="F215:M215"/>
    <mergeCell ref="F216:M216"/>
    <mergeCell ref="F218:M218"/>
    <mergeCell ref="F159:M159"/>
    <mergeCell ref="F217:M217"/>
    <mergeCell ref="F106:M106"/>
    <mergeCell ref="F174:M174"/>
    <mergeCell ref="F157:M157"/>
    <mergeCell ref="F124:M124"/>
    <mergeCell ref="F110:M110"/>
    <mergeCell ref="F122:M122"/>
    <mergeCell ref="F123:M123"/>
    <mergeCell ref="F222:M222"/>
    <mergeCell ref="F223:M223"/>
    <mergeCell ref="F126:M126"/>
    <mergeCell ref="F127:M127"/>
    <mergeCell ref="F485:M485"/>
    <mergeCell ref="F162:M162"/>
    <mergeCell ref="F471:M471"/>
    <mergeCell ref="F462:M462"/>
    <mergeCell ref="F461:M461"/>
    <mergeCell ref="F486:M486"/>
    <mergeCell ref="F176:M176"/>
    <mergeCell ref="F175:M175"/>
    <mergeCell ref="F435:M435"/>
    <mergeCell ref="F233:M233"/>
    <mergeCell ref="F234:M234"/>
    <mergeCell ref="F236:M236"/>
    <mergeCell ref="F243:M243"/>
    <mergeCell ref="F244:M244"/>
    <mergeCell ref="F245:M245"/>
    <mergeCell ref="F246:M246"/>
    <mergeCell ref="F248:M248"/>
    <mergeCell ref="F242:M242"/>
    <mergeCell ref="F422:M422"/>
    <mergeCell ref="F460:M460"/>
    <mergeCell ref="F394:M394"/>
    <mergeCell ref="F431:M431"/>
    <mergeCell ref="F285:M285"/>
    <mergeCell ref="F286:M286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workbookViewId="0">
      <selection activeCell="B13" sqref="B13"/>
    </sheetView>
  </sheetViews>
  <sheetFormatPr defaultRowHeight="15" x14ac:dyDescent="0.25"/>
  <cols>
    <col min="3" max="3" width="54.140625" customWidth="1"/>
    <col min="4" max="4" width="14.5703125" customWidth="1"/>
    <col min="5" max="5" width="15.85546875" style="121" customWidth="1"/>
    <col min="16" max="16" width="15.85546875" customWidth="1"/>
  </cols>
  <sheetData>
    <row r="1" spans="1:16" ht="18.75" x14ac:dyDescent="0.3">
      <c r="A1" s="388" t="s">
        <v>881</v>
      </c>
      <c r="B1" s="388"/>
      <c r="C1" s="388"/>
      <c r="N1" s="2"/>
      <c r="O1" s="2"/>
    </row>
    <row r="2" spans="1:16" x14ac:dyDescent="0.25">
      <c r="D2" s="1" t="s">
        <v>0</v>
      </c>
      <c r="E2" s="78" t="s">
        <v>209</v>
      </c>
      <c r="F2" s="1" t="s">
        <v>447</v>
      </c>
      <c r="N2" s="2"/>
      <c r="O2" s="2"/>
      <c r="P2" s="1" t="s">
        <v>210</v>
      </c>
    </row>
    <row r="3" spans="1:16" x14ac:dyDescent="0.25">
      <c r="A3" s="2" t="s">
        <v>76</v>
      </c>
      <c r="D3" s="2" t="s">
        <v>6</v>
      </c>
      <c r="E3" s="121" t="s">
        <v>32</v>
      </c>
      <c r="F3" t="s">
        <v>245</v>
      </c>
    </row>
    <row r="4" spans="1:16" x14ac:dyDescent="0.25">
      <c r="A4" s="2" t="s">
        <v>67</v>
      </c>
      <c r="D4" s="2" t="s">
        <v>5</v>
      </c>
      <c r="E4" s="121">
        <v>0.89700000000000002</v>
      </c>
      <c r="F4" t="s">
        <v>653</v>
      </c>
      <c r="P4" t="s">
        <v>659</v>
      </c>
    </row>
    <row r="5" spans="1:16" x14ac:dyDescent="0.25">
      <c r="D5" s="2" t="s">
        <v>13</v>
      </c>
      <c r="E5" s="40" t="s">
        <v>32</v>
      </c>
      <c r="F5" s="2" t="s">
        <v>145</v>
      </c>
      <c r="G5" s="2"/>
      <c r="P5" t="s">
        <v>32</v>
      </c>
    </row>
    <row r="6" spans="1:16" x14ac:dyDescent="0.25">
      <c r="D6" s="2" t="s">
        <v>23</v>
      </c>
      <c r="E6" s="40" t="s">
        <v>32</v>
      </c>
      <c r="F6" s="2" t="s">
        <v>463</v>
      </c>
      <c r="G6" s="2"/>
    </row>
    <row r="7" spans="1:16" x14ac:dyDescent="0.25">
      <c r="D7" s="2" t="s">
        <v>9</v>
      </c>
      <c r="E7" s="40" t="s">
        <v>32</v>
      </c>
      <c r="F7" s="2" t="s">
        <v>772</v>
      </c>
      <c r="G7" s="2"/>
      <c r="H7" s="2"/>
      <c r="I7" s="2"/>
      <c r="J7" s="2"/>
      <c r="K7" s="2"/>
      <c r="L7" s="2"/>
      <c r="M7" s="2"/>
      <c r="N7" s="2"/>
    </row>
    <row r="8" spans="1:16" x14ac:dyDescent="0.25">
      <c r="A8" t="s">
        <v>90</v>
      </c>
      <c r="D8" t="s">
        <v>7</v>
      </c>
      <c r="E8" s="121">
        <v>10</v>
      </c>
      <c r="F8" t="s">
        <v>91</v>
      </c>
    </row>
    <row r="9" spans="1:16" x14ac:dyDescent="0.25">
      <c r="A9" t="s">
        <v>495</v>
      </c>
      <c r="D9" t="s">
        <v>14</v>
      </c>
      <c r="E9" s="40" t="s">
        <v>32</v>
      </c>
      <c r="F9" t="s">
        <v>561</v>
      </c>
    </row>
    <row r="10" spans="1:16" x14ac:dyDescent="0.25">
      <c r="D10" s="2" t="s">
        <v>15</v>
      </c>
      <c r="E10" s="40" t="s">
        <v>32</v>
      </c>
      <c r="F10" s="2" t="s">
        <v>781</v>
      </c>
    </row>
    <row r="11" spans="1:16" x14ac:dyDescent="0.25">
      <c r="D11" s="2" t="s">
        <v>6</v>
      </c>
      <c r="E11" s="40" t="s">
        <v>32</v>
      </c>
      <c r="F11" s="2" t="s">
        <v>496</v>
      </c>
    </row>
    <row r="12" spans="1:16" x14ac:dyDescent="0.25">
      <c r="D12" s="2" t="s">
        <v>7</v>
      </c>
      <c r="E12" s="40" t="s">
        <v>32</v>
      </c>
      <c r="F12" s="2" t="s">
        <v>729</v>
      </c>
    </row>
    <row r="13" spans="1:16" x14ac:dyDescent="0.25">
      <c r="A13" t="s">
        <v>112</v>
      </c>
      <c r="D13" t="s">
        <v>14</v>
      </c>
      <c r="E13" s="40" t="s">
        <v>32</v>
      </c>
      <c r="F13" t="s">
        <v>113</v>
      </c>
    </row>
    <row r="14" spans="1:16" x14ac:dyDescent="0.25">
      <c r="A14" t="s">
        <v>806</v>
      </c>
      <c r="D14" t="s">
        <v>14</v>
      </c>
      <c r="E14" s="40" t="s">
        <v>32</v>
      </c>
      <c r="F14" t="s">
        <v>114</v>
      </c>
    </row>
    <row r="15" spans="1:16" x14ac:dyDescent="0.25">
      <c r="D15" t="s">
        <v>25</v>
      </c>
      <c r="E15" s="40" t="s">
        <v>32</v>
      </c>
      <c r="F15" t="s">
        <v>386</v>
      </c>
    </row>
    <row r="16" spans="1:16" x14ac:dyDescent="0.25">
      <c r="D16" s="2" t="s">
        <v>16</v>
      </c>
      <c r="E16" s="40" t="s">
        <v>32</v>
      </c>
      <c r="F16" s="4" t="s">
        <v>188</v>
      </c>
      <c r="P16" s="2" t="s">
        <v>32</v>
      </c>
    </row>
    <row r="17" spans="1:16" x14ac:dyDescent="0.25">
      <c r="D17" s="2" t="s">
        <v>20</v>
      </c>
      <c r="E17" s="40" t="s">
        <v>32</v>
      </c>
      <c r="F17" s="2" t="s">
        <v>820</v>
      </c>
      <c r="G17" s="2"/>
      <c r="H17" s="2"/>
      <c r="I17" s="2"/>
      <c r="J17" s="2"/>
      <c r="K17" s="2"/>
      <c r="L17" s="2"/>
      <c r="M17" s="2"/>
      <c r="N17" s="2"/>
      <c r="P17" s="2"/>
    </row>
    <row r="18" spans="1:16" x14ac:dyDescent="0.25">
      <c r="A18" s="5" t="s">
        <v>263</v>
      </c>
      <c r="D18" s="2" t="s">
        <v>29</v>
      </c>
      <c r="E18" s="40" t="s">
        <v>32</v>
      </c>
      <c r="F18" s="2" t="s">
        <v>403</v>
      </c>
      <c r="P18" s="2" t="s">
        <v>32</v>
      </c>
    </row>
    <row r="19" spans="1:16" x14ac:dyDescent="0.25">
      <c r="A19" s="5"/>
      <c r="B19" s="2"/>
      <c r="C19" s="2"/>
      <c r="D19" s="2" t="s">
        <v>10</v>
      </c>
      <c r="E19" s="40" t="s">
        <v>32</v>
      </c>
      <c r="F19" s="4" t="s">
        <v>264</v>
      </c>
      <c r="G19" s="2"/>
      <c r="H19" s="2"/>
      <c r="I19" s="2"/>
      <c r="J19" s="2"/>
      <c r="K19" s="2"/>
      <c r="L19" s="2"/>
      <c r="M19" s="2"/>
      <c r="P19" s="2"/>
    </row>
    <row r="20" spans="1:16" x14ac:dyDescent="0.25">
      <c r="A20" s="5"/>
      <c r="B20" s="2"/>
      <c r="C20" s="2"/>
      <c r="D20" s="2" t="s">
        <v>18</v>
      </c>
      <c r="E20" s="40" t="s">
        <v>32</v>
      </c>
      <c r="F20" s="4" t="s">
        <v>310</v>
      </c>
      <c r="G20" s="2"/>
      <c r="H20" s="2"/>
      <c r="I20" s="2"/>
      <c r="J20" s="2"/>
      <c r="K20" s="2"/>
      <c r="L20" s="2"/>
      <c r="M20" s="2"/>
      <c r="P20" s="2"/>
    </row>
    <row r="21" spans="1:16" s="2" customFormat="1" x14ac:dyDescent="0.25">
      <c r="A21" s="6" t="s">
        <v>250</v>
      </c>
      <c r="D21" s="2" t="s">
        <v>5</v>
      </c>
      <c r="E21" s="122" t="s">
        <v>32</v>
      </c>
      <c r="F21" s="2" t="s">
        <v>238</v>
      </c>
    </row>
    <row r="22" spans="1:16" s="2" customFormat="1" x14ac:dyDescent="0.25">
      <c r="A22" s="6"/>
      <c r="D22" s="2" t="s">
        <v>6</v>
      </c>
      <c r="E22" s="122" t="s">
        <v>32</v>
      </c>
      <c r="F22" s="2" t="s">
        <v>249</v>
      </c>
    </row>
    <row r="23" spans="1:16" s="2" customFormat="1" x14ac:dyDescent="0.25">
      <c r="A23" s="6" t="s">
        <v>261</v>
      </c>
      <c r="D23" s="2" t="s">
        <v>26</v>
      </c>
      <c r="E23" s="122" t="s">
        <v>32</v>
      </c>
      <c r="F23" s="2" t="s">
        <v>240</v>
      </c>
    </row>
    <row r="24" spans="1:16" s="2" customFormat="1" x14ac:dyDescent="0.25">
      <c r="A24" s="6"/>
      <c r="D24" s="2" t="s">
        <v>10</v>
      </c>
      <c r="E24" s="122" t="s">
        <v>32</v>
      </c>
      <c r="F24" s="2" t="s">
        <v>262</v>
      </c>
    </row>
    <row r="25" spans="1:16" s="2" customFormat="1" x14ac:dyDescent="0.25">
      <c r="A25" s="6"/>
      <c r="D25" s="2" t="s">
        <v>25</v>
      </c>
      <c r="E25" s="122" t="s">
        <v>32</v>
      </c>
      <c r="F25" s="2" t="s">
        <v>381</v>
      </c>
    </row>
    <row r="26" spans="1:16" s="2" customFormat="1" x14ac:dyDescent="0.25">
      <c r="A26" s="6"/>
      <c r="D26" s="2" t="s">
        <v>5</v>
      </c>
      <c r="E26" s="122" t="s">
        <v>32</v>
      </c>
      <c r="F26" s="2" t="s">
        <v>321</v>
      </c>
    </row>
    <row r="27" spans="1:16" s="2" customFormat="1" x14ac:dyDescent="0.25">
      <c r="A27" s="6"/>
      <c r="D27" s="2" t="s">
        <v>14</v>
      </c>
      <c r="E27" s="122" t="s">
        <v>32</v>
      </c>
      <c r="F27" s="2" t="s">
        <v>576</v>
      </c>
    </row>
    <row r="28" spans="1:16" s="2" customFormat="1" x14ac:dyDescent="0.25">
      <c r="A28" s="6" t="s">
        <v>246</v>
      </c>
      <c r="D28" s="2" t="s">
        <v>6</v>
      </c>
      <c r="E28" s="123">
        <v>0.5</v>
      </c>
      <c r="F28" s="2" t="s">
        <v>247</v>
      </c>
    </row>
    <row r="29" spans="1:16" s="2" customFormat="1" x14ac:dyDescent="0.25">
      <c r="A29" s="6" t="s">
        <v>251</v>
      </c>
      <c r="D29" s="2" t="s">
        <v>6</v>
      </c>
      <c r="E29" s="123" t="s">
        <v>32</v>
      </c>
      <c r="F29" s="2" t="s">
        <v>252</v>
      </c>
    </row>
    <row r="30" spans="1:16" s="2" customFormat="1" x14ac:dyDescent="0.25">
      <c r="A30" s="6"/>
      <c r="D30" s="2" t="s">
        <v>14</v>
      </c>
      <c r="E30" s="123" t="s">
        <v>32</v>
      </c>
      <c r="F30" s="2" t="s">
        <v>588</v>
      </c>
    </row>
    <row r="31" spans="1:16" s="2" customFormat="1" x14ac:dyDescent="0.25">
      <c r="A31" s="6"/>
      <c r="D31" s="2" t="s">
        <v>10</v>
      </c>
      <c r="E31" s="123" t="s">
        <v>32</v>
      </c>
      <c r="F31" s="2" t="s">
        <v>691</v>
      </c>
    </row>
    <row r="32" spans="1:16" s="2" customFormat="1" x14ac:dyDescent="0.25">
      <c r="A32" s="6"/>
      <c r="D32" s="2" t="s">
        <v>7</v>
      </c>
      <c r="E32" s="123" t="s">
        <v>32</v>
      </c>
      <c r="F32" s="2" t="s">
        <v>727</v>
      </c>
    </row>
    <row r="33" spans="1:17" s="2" customFormat="1" x14ac:dyDescent="0.25">
      <c r="A33" s="6" t="s">
        <v>266</v>
      </c>
      <c r="D33" s="2" t="s">
        <v>10</v>
      </c>
      <c r="E33" s="123" t="s">
        <v>32</v>
      </c>
      <c r="F33" s="2" t="s">
        <v>267</v>
      </c>
    </row>
    <row r="34" spans="1:17" s="2" customFormat="1" x14ac:dyDescent="0.25">
      <c r="A34" s="6" t="s">
        <v>500</v>
      </c>
      <c r="D34" s="2" t="s">
        <v>6</v>
      </c>
      <c r="E34" s="123" t="s">
        <v>32</v>
      </c>
      <c r="F34" s="2" t="s">
        <v>501</v>
      </c>
    </row>
    <row r="35" spans="1:17" s="2" customFormat="1" x14ac:dyDescent="0.25">
      <c r="A35" s="6"/>
      <c r="D35" s="2" t="s">
        <v>14</v>
      </c>
      <c r="E35" s="123">
        <v>0.1</v>
      </c>
      <c r="F35" s="2" t="s">
        <v>594</v>
      </c>
    </row>
    <row r="36" spans="1:17" s="2" customFormat="1" x14ac:dyDescent="0.25">
      <c r="A36" s="6"/>
      <c r="D36" s="2" t="s">
        <v>20</v>
      </c>
      <c r="E36" s="123" t="s">
        <v>32</v>
      </c>
      <c r="F36" s="2" t="s">
        <v>817</v>
      </c>
    </row>
    <row r="37" spans="1:17" s="2" customFormat="1" x14ac:dyDescent="0.25">
      <c r="A37" s="6"/>
      <c r="D37" s="2" t="s">
        <v>28</v>
      </c>
      <c r="E37" s="127">
        <v>4.1939999999999998E-2</v>
      </c>
      <c r="F37" s="2" t="s">
        <v>834</v>
      </c>
    </row>
    <row r="38" spans="1:17" s="2" customFormat="1" x14ac:dyDescent="0.25">
      <c r="A38" s="6" t="s">
        <v>598</v>
      </c>
      <c r="D38" s="2" t="s">
        <v>14</v>
      </c>
      <c r="E38" s="123">
        <v>0.5</v>
      </c>
      <c r="F38" s="2" t="s">
        <v>599</v>
      </c>
      <c r="Q38" s="127"/>
    </row>
    <row r="39" spans="1:17" s="2" customFormat="1" x14ac:dyDescent="0.25">
      <c r="A39" s="6" t="s">
        <v>748</v>
      </c>
      <c r="D39" s="2" t="s">
        <v>8</v>
      </c>
      <c r="E39" s="123">
        <v>1.5</v>
      </c>
      <c r="F39" s="2" t="s">
        <v>749</v>
      </c>
    </row>
    <row r="40" spans="1:17" s="2" customFormat="1" x14ac:dyDescent="0.25">
      <c r="A40" t="s">
        <v>751</v>
      </c>
      <c r="D40" s="2" t="s">
        <v>6</v>
      </c>
      <c r="E40" s="40">
        <v>8.26</v>
      </c>
    </row>
    <row r="41" spans="1:17" s="2" customFormat="1" x14ac:dyDescent="0.25">
      <c r="A41"/>
      <c r="D41" s="2" t="s">
        <v>7</v>
      </c>
      <c r="E41" s="40">
        <v>7.5</v>
      </c>
    </row>
    <row r="42" spans="1:17" s="2" customFormat="1" x14ac:dyDescent="0.25">
      <c r="A42"/>
      <c r="D42" s="2" t="s">
        <v>14</v>
      </c>
      <c r="E42" s="40">
        <v>4.2</v>
      </c>
    </row>
    <row r="43" spans="1:17" s="2" customFormat="1" x14ac:dyDescent="0.25">
      <c r="A43"/>
      <c r="D43" s="2" t="s">
        <v>20</v>
      </c>
      <c r="E43" s="40">
        <v>36.200000000000003</v>
      </c>
    </row>
    <row r="44" spans="1:17" s="2" customFormat="1" x14ac:dyDescent="0.25">
      <c r="A44"/>
      <c r="D44" s="2" t="s">
        <v>23</v>
      </c>
      <c r="E44" s="40">
        <v>1</v>
      </c>
    </row>
    <row r="45" spans="1:17" s="2" customFormat="1" x14ac:dyDescent="0.25">
      <c r="A45"/>
      <c r="D45" s="2" t="s">
        <v>1</v>
      </c>
      <c r="E45" s="123">
        <v>1.4806219999999999</v>
      </c>
    </row>
    <row r="46" spans="1:17" s="2" customFormat="1" x14ac:dyDescent="0.25">
      <c r="A46"/>
      <c r="D46" s="2" t="s">
        <v>5</v>
      </c>
      <c r="E46" s="123" t="s">
        <v>32</v>
      </c>
    </row>
    <row r="47" spans="1:17" s="2" customFormat="1" x14ac:dyDescent="0.25">
      <c r="A47"/>
      <c r="D47" s="2" t="s">
        <v>26</v>
      </c>
      <c r="E47" s="40">
        <v>0.22</v>
      </c>
    </row>
    <row r="48" spans="1:17" s="2" customFormat="1" x14ac:dyDescent="0.25">
      <c r="A48"/>
      <c r="D48" s="2" t="s">
        <v>846</v>
      </c>
      <c r="E48" s="40">
        <v>0.1</v>
      </c>
    </row>
    <row r="49" spans="1:6" s="2" customFormat="1" x14ac:dyDescent="0.25">
      <c r="A49"/>
      <c r="D49" s="2" t="s">
        <v>25</v>
      </c>
      <c r="E49" s="40">
        <v>0.5</v>
      </c>
    </row>
    <row r="50" spans="1:6" s="2" customFormat="1" x14ac:dyDescent="0.25">
      <c r="A50"/>
      <c r="D50" s="2" t="s">
        <v>847</v>
      </c>
      <c r="E50" s="40">
        <v>2.4E-2</v>
      </c>
    </row>
    <row r="51" spans="1:6" s="2" customFormat="1" x14ac:dyDescent="0.25">
      <c r="A51"/>
      <c r="D51" s="2" t="s">
        <v>9</v>
      </c>
      <c r="E51" s="40">
        <v>0.19400000000000001</v>
      </c>
    </row>
    <row r="52" spans="1:6" s="2" customFormat="1" x14ac:dyDescent="0.25">
      <c r="A52"/>
      <c r="D52" s="2" t="s">
        <v>15</v>
      </c>
      <c r="E52" s="40">
        <v>0.29599999999999999</v>
      </c>
    </row>
    <row r="53" spans="1:6" s="2" customFormat="1" x14ac:dyDescent="0.25">
      <c r="A53"/>
      <c r="D53" s="2" t="s">
        <v>4</v>
      </c>
      <c r="E53" s="40">
        <v>2.3E-2</v>
      </c>
    </row>
    <row r="54" spans="1:6" s="2" customFormat="1" x14ac:dyDescent="0.25">
      <c r="A54"/>
      <c r="D54" s="2" t="s">
        <v>19</v>
      </c>
      <c r="E54" s="40">
        <v>0.82</v>
      </c>
    </row>
    <row r="55" spans="1:6" s="2" customFormat="1" x14ac:dyDescent="0.25">
      <c r="A55"/>
      <c r="D55" s="2" t="s">
        <v>17</v>
      </c>
      <c r="E55" s="40">
        <v>0.27500000000000002</v>
      </c>
    </row>
    <row r="56" spans="1:6" s="2" customFormat="1" x14ac:dyDescent="0.25">
      <c r="A56"/>
      <c r="D56" s="2" t="s">
        <v>13</v>
      </c>
      <c r="E56" s="40">
        <v>2.57</v>
      </c>
    </row>
    <row r="57" spans="1:6" s="2" customFormat="1" x14ac:dyDescent="0.25">
      <c r="A57"/>
      <c r="D57" s="2" t="s">
        <v>28</v>
      </c>
      <c r="E57" s="40">
        <v>1.85</v>
      </c>
    </row>
    <row r="58" spans="1:6" x14ac:dyDescent="0.25">
      <c r="A58" t="s">
        <v>752</v>
      </c>
      <c r="D58" t="s">
        <v>4</v>
      </c>
      <c r="E58" s="123" t="s">
        <v>32</v>
      </c>
    </row>
    <row r="59" spans="1:6" x14ac:dyDescent="0.25">
      <c r="D59" t="s">
        <v>6</v>
      </c>
      <c r="E59" s="123" t="s">
        <v>32</v>
      </c>
      <c r="F59" t="s">
        <v>848</v>
      </c>
    </row>
    <row r="60" spans="1:6" x14ac:dyDescent="0.25">
      <c r="D60" t="s">
        <v>18</v>
      </c>
      <c r="E60" s="123" t="s">
        <v>32</v>
      </c>
      <c r="F60" t="s">
        <v>849</v>
      </c>
    </row>
    <row r="61" spans="1:6" x14ac:dyDescent="0.25">
      <c r="D61" t="s">
        <v>5</v>
      </c>
      <c r="E61" s="123" t="s">
        <v>32</v>
      </c>
      <c r="F61" t="s">
        <v>850</v>
      </c>
    </row>
    <row r="62" spans="1:6" x14ac:dyDescent="0.25">
      <c r="A62" t="s">
        <v>362</v>
      </c>
      <c r="D62" t="s">
        <v>6</v>
      </c>
      <c r="E62" s="123" t="s">
        <v>32</v>
      </c>
      <c r="F62" t="s">
        <v>851</v>
      </c>
    </row>
    <row r="63" spans="1:6" x14ac:dyDescent="0.25">
      <c r="D63" s="2" t="s">
        <v>8</v>
      </c>
      <c r="E63" s="123" t="s">
        <v>32</v>
      </c>
      <c r="F63" t="s">
        <v>852</v>
      </c>
    </row>
    <row r="64" spans="1:6" x14ac:dyDescent="0.25">
      <c r="A64" t="s">
        <v>83</v>
      </c>
      <c r="D64" t="s">
        <v>6</v>
      </c>
      <c r="E64" s="123" t="s">
        <v>32</v>
      </c>
    </row>
    <row r="65" spans="1:10" x14ac:dyDescent="0.25">
      <c r="A65" t="s">
        <v>84</v>
      </c>
      <c r="D65" t="s">
        <v>6</v>
      </c>
      <c r="E65" s="123" t="s">
        <v>32</v>
      </c>
    </row>
    <row r="66" spans="1:10" x14ac:dyDescent="0.25">
      <c r="A66" t="s">
        <v>118</v>
      </c>
      <c r="D66" t="s">
        <v>117</v>
      </c>
      <c r="E66" s="123" t="s">
        <v>32</v>
      </c>
    </row>
    <row r="67" spans="1:10" x14ac:dyDescent="0.25">
      <c r="A67" t="s">
        <v>338</v>
      </c>
      <c r="D67" s="23" t="s">
        <v>20</v>
      </c>
      <c r="E67" s="128">
        <v>34.055999999999997</v>
      </c>
      <c r="G67" s="2"/>
    </row>
    <row r="68" spans="1:10" x14ac:dyDescent="0.25">
      <c r="D68" s="23" t="s">
        <v>26</v>
      </c>
      <c r="E68" s="40">
        <v>0.03</v>
      </c>
      <c r="G68" s="2"/>
    </row>
    <row r="69" spans="1:10" x14ac:dyDescent="0.25">
      <c r="D69" s="23" t="s">
        <v>97</v>
      </c>
      <c r="E69" s="40">
        <v>0.04</v>
      </c>
      <c r="F69" t="s">
        <v>853</v>
      </c>
      <c r="G69" s="2"/>
    </row>
    <row r="70" spans="1:10" x14ac:dyDescent="0.25">
      <c r="D70" s="23" t="s">
        <v>860</v>
      </c>
      <c r="E70" s="128">
        <v>0.47762000000000004</v>
      </c>
      <c r="G70" s="2"/>
    </row>
    <row r="71" spans="1:10" x14ac:dyDescent="0.25">
      <c r="D71" s="23" t="s">
        <v>7</v>
      </c>
      <c r="E71" s="40">
        <v>12</v>
      </c>
      <c r="G71" s="2"/>
    </row>
    <row r="72" spans="1:10" x14ac:dyDescent="0.25">
      <c r="A72" s="2" t="s">
        <v>280</v>
      </c>
      <c r="B72" s="2"/>
      <c r="C72" s="2"/>
      <c r="D72" s="2" t="s">
        <v>14</v>
      </c>
      <c r="E72" s="121">
        <v>0.05</v>
      </c>
    </row>
    <row r="73" spans="1:10" x14ac:dyDescent="0.25">
      <c r="A73" s="2" t="s">
        <v>339</v>
      </c>
      <c r="D73" s="23" t="s">
        <v>26</v>
      </c>
      <c r="E73" s="149">
        <v>0.14199999999999999</v>
      </c>
      <c r="F73" t="s">
        <v>854</v>
      </c>
      <c r="J73" s="25"/>
    </row>
    <row r="74" spans="1:10" x14ac:dyDescent="0.25">
      <c r="A74" s="2"/>
      <c r="D74" s="2" t="s">
        <v>28</v>
      </c>
      <c r="E74" s="123" t="s">
        <v>32</v>
      </c>
      <c r="F74" t="s">
        <v>855</v>
      </c>
      <c r="I74" s="148"/>
      <c r="J74" s="25"/>
    </row>
    <row r="75" spans="1:10" x14ac:dyDescent="0.25">
      <c r="A75" s="2" t="s">
        <v>365</v>
      </c>
      <c r="D75" s="2" t="s">
        <v>8</v>
      </c>
      <c r="E75" s="123" t="s">
        <v>32</v>
      </c>
    </row>
    <row r="76" spans="1:10" x14ac:dyDescent="0.25">
      <c r="A76" s="2" t="s">
        <v>366</v>
      </c>
      <c r="D76" s="2" t="s">
        <v>8</v>
      </c>
      <c r="E76" s="149">
        <v>2.3E-2</v>
      </c>
      <c r="F76" t="s">
        <v>856</v>
      </c>
      <c r="J76" s="19"/>
    </row>
    <row r="77" spans="1:10" x14ac:dyDescent="0.25">
      <c r="A77" s="39" t="s">
        <v>397</v>
      </c>
      <c r="B77" s="2"/>
      <c r="C77" s="2"/>
      <c r="D77" s="2" t="s">
        <v>857</v>
      </c>
      <c r="E77" s="149">
        <v>2.5000000000000001E-2</v>
      </c>
    </row>
    <row r="78" spans="1:10" x14ac:dyDescent="0.25">
      <c r="A78" s="2" t="s">
        <v>482</v>
      </c>
      <c r="D78" s="50" t="s">
        <v>12</v>
      </c>
      <c r="E78" s="123" t="s">
        <v>32</v>
      </c>
      <c r="H78" s="16"/>
    </row>
    <row r="79" spans="1:10" x14ac:dyDescent="0.25">
      <c r="A79" s="2" t="s">
        <v>498</v>
      </c>
      <c r="D79" s="50" t="s">
        <v>6</v>
      </c>
      <c r="E79" s="123" t="s">
        <v>32</v>
      </c>
      <c r="H79" s="9"/>
    </row>
    <row r="80" spans="1:10" x14ac:dyDescent="0.25">
      <c r="A80" s="2" t="s">
        <v>519</v>
      </c>
      <c r="D80" s="50" t="s">
        <v>11</v>
      </c>
      <c r="E80" s="123" t="s">
        <v>32</v>
      </c>
    </row>
    <row r="81" spans="1:6" x14ac:dyDescent="0.25">
      <c r="A81" s="2" t="s">
        <v>521</v>
      </c>
      <c r="D81" s="50" t="s">
        <v>11</v>
      </c>
      <c r="E81" s="123" t="s">
        <v>32</v>
      </c>
    </row>
    <row r="82" spans="1:6" x14ac:dyDescent="0.25">
      <c r="A82" s="2" t="s">
        <v>556</v>
      </c>
      <c r="D82" s="50" t="s">
        <v>3</v>
      </c>
      <c r="E82" s="123" t="s">
        <v>32</v>
      </c>
    </row>
    <row r="83" spans="1:6" x14ac:dyDescent="0.25">
      <c r="A83" s="2" t="s">
        <v>583</v>
      </c>
      <c r="D83" s="50" t="s">
        <v>14</v>
      </c>
      <c r="E83" s="123" t="s">
        <v>32</v>
      </c>
    </row>
    <row r="84" spans="1:6" x14ac:dyDescent="0.25">
      <c r="A84" s="2" t="s">
        <v>589</v>
      </c>
      <c r="D84" s="50" t="s">
        <v>14</v>
      </c>
      <c r="E84" s="123" t="s">
        <v>32</v>
      </c>
    </row>
    <row r="85" spans="1:6" x14ac:dyDescent="0.25">
      <c r="A85" s="2" t="s">
        <v>633</v>
      </c>
      <c r="D85" s="50" t="s">
        <v>860</v>
      </c>
      <c r="E85" s="149">
        <v>0.11022000000000001</v>
      </c>
      <c r="F85" t="s">
        <v>861</v>
      </c>
    </row>
    <row r="86" spans="1:6" x14ac:dyDescent="0.25">
      <c r="A86" s="2" t="s">
        <v>692</v>
      </c>
      <c r="D86" s="50" t="s">
        <v>10</v>
      </c>
      <c r="E86" s="123" t="s">
        <v>32</v>
      </c>
    </row>
    <row r="87" spans="1:6" x14ac:dyDescent="0.25">
      <c r="A87" s="2" t="s">
        <v>795</v>
      </c>
      <c r="D87" s="50" t="s">
        <v>2</v>
      </c>
      <c r="E87" s="123" t="s">
        <v>32</v>
      </c>
    </row>
    <row r="88" spans="1:6" x14ac:dyDescent="0.25">
      <c r="A88" s="2" t="s">
        <v>822</v>
      </c>
      <c r="D88" s="50" t="s">
        <v>859</v>
      </c>
      <c r="E88" s="121">
        <v>0.6</v>
      </c>
      <c r="F88" t="s">
        <v>858</v>
      </c>
    </row>
  </sheetData>
  <autoFilter ref="A1:F88">
    <filterColumn colId="0" showButton="0"/>
    <filterColumn colId="1" showButton="0"/>
  </autoFilter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9"/>
  <sheetViews>
    <sheetView zoomScale="80" zoomScaleNormal="80" workbookViewId="0">
      <selection activeCell="B3" sqref="B3"/>
    </sheetView>
  </sheetViews>
  <sheetFormatPr defaultColWidth="9.140625" defaultRowHeight="18.75" x14ac:dyDescent="0.3"/>
  <cols>
    <col min="1" max="2" width="9.140625" style="2"/>
    <col min="3" max="3" width="18.42578125" style="2" customWidth="1"/>
    <col min="4" max="4" width="10.7109375" style="30" bestFit="1" customWidth="1"/>
    <col min="5" max="5" width="10.140625" style="2" customWidth="1"/>
    <col min="6" max="6" width="11.42578125" style="2" customWidth="1"/>
    <col min="7" max="11" width="9.140625" style="2"/>
    <col min="12" max="12" width="9.5703125" style="2" bestFit="1" customWidth="1"/>
    <col min="13" max="15" width="9.140625" style="2"/>
    <col min="16" max="16" width="9.5703125" style="2" bestFit="1" customWidth="1"/>
    <col min="17" max="24" width="9.140625" style="2"/>
    <col min="25" max="25" width="59" style="24" customWidth="1"/>
    <col min="26" max="26" width="47.42578125" customWidth="1"/>
    <col min="27" max="16384" width="9.140625" style="2"/>
  </cols>
  <sheetData>
    <row r="1" spans="1:16" customFormat="1" ht="15" x14ac:dyDescent="0.25">
      <c r="A1" t="s">
        <v>299</v>
      </c>
      <c r="B1" s="20" t="s">
        <v>300</v>
      </c>
    </row>
    <row r="2" spans="1:16" customFormat="1" ht="15" x14ac:dyDescent="0.25">
      <c r="A2" t="s">
        <v>298</v>
      </c>
      <c r="B2" s="7" t="s">
        <v>134</v>
      </c>
    </row>
    <row r="3" spans="1:16" customFormat="1" ht="38.25" customHeight="1" x14ac:dyDescent="0.25">
      <c r="A3" t="s">
        <v>733</v>
      </c>
      <c r="B3" s="7" t="s">
        <v>732</v>
      </c>
      <c r="L3" t="s">
        <v>197</v>
      </c>
    </row>
    <row r="4" spans="1:16" customFormat="1" ht="15" customHeight="1" x14ac:dyDescent="0.25">
      <c r="A4" s="1"/>
      <c r="B4" s="389" t="s">
        <v>311</v>
      </c>
      <c r="C4" s="390"/>
      <c r="D4" s="32" t="s">
        <v>312</v>
      </c>
      <c r="E4" s="22"/>
      <c r="F4" s="22"/>
      <c r="L4" s="7" t="s">
        <v>198</v>
      </c>
    </row>
    <row r="5" spans="1:16" customFormat="1" ht="15" customHeight="1" x14ac:dyDescent="0.25">
      <c r="B5">
        <v>1</v>
      </c>
      <c r="C5" t="s">
        <v>296</v>
      </c>
      <c r="D5" s="31">
        <v>44007</v>
      </c>
      <c r="E5" s="27"/>
      <c r="F5" s="23"/>
      <c r="G5" s="29"/>
    </row>
    <row r="6" spans="1:16" customFormat="1" ht="15" customHeight="1" x14ac:dyDescent="0.25">
      <c r="B6">
        <v>2</v>
      </c>
      <c r="C6" t="s">
        <v>23</v>
      </c>
      <c r="D6" s="31">
        <v>43993</v>
      </c>
      <c r="E6" s="27"/>
      <c r="F6" s="26"/>
      <c r="G6" s="29"/>
      <c r="K6" t="s">
        <v>199</v>
      </c>
      <c r="M6" t="s">
        <v>200</v>
      </c>
    </row>
    <row r="7" spans="1:16" customFormat="1" ht="15" customHeight="1" x14ac:dyDescent="0.25">
      <c r="B7">
        <v>3</v>
      </c>
      <c r="C7" t="s">
        <v>18</v>
      </c>
      <c r="D7" s="52">
        <v>43993</v>
      </c>
      <c r="E7" s="27"/>
      <c r="F7" s="23"/>
      <c r="G7" s="29"/>
      <c r="K7" t="s">
        <v>201</v>
      </c>
      <c r="L7" s="8">
        <v>3.6740000000000002E-2</v>
      </c>
      <c r="N7" s="19"/>
    </row>
    <row r="8" spans="1:16" customFormat="1" ht="15" customHeight="1" x14ac:dyDescent="0.25">
      <c r="B8">
        <v>4</v>
      </c>
      <c r="C8" t="s">
        <v>5</v>
      </c>
      <c r="D8" s="31">
        <v>44008</v>
      </c>
      <c r="E8" s="27"/>
      <c r="F8" s="23"/>
      <c r="G8" s="29"/>
      <c r="K8" t="s">
        <v>202</v>
      </c>
      <c r="L8" s="8">
        <v>0.2205</v>
      </c>
    </row>
    <row r="9" spans="1:16" customFormat="1" ht="15" customHeight="1" x14ac:dyDescent="0.25">
      <c r="B9">
        <v>5</v>
      </c>
      <c r="C9" t="s">
        <v>26</v>
      </c>
      <c r="D9" s="31">
        <v>44011</v>
      </c>
      <c r="E9" s="27"/>
      <c r="F9" s="23"/>
      <c r="G9" s="29"/>
      <c r="K9" t="s">
        <v>203</v>
      </c>
      <c r="L9" s="8">
        <v>0.20699999999999999</v>
      </c>
    </row>
    <row r="10" spans="1:16" customFormat="1" ht="15" customHeight="1" x14ac:dyDescent="0.25">
      <c r="B10">
        <v>6</v>
      </c>
      <c r="C10" t="s">
        <v>12</v>
      </c>
      <c r="D10" s="31">
        <v>43994</v>
      </c>
      <c r="E10" s="28"/>
      <c r="F10" s="23"/>
      <c r="G10" s="29"/>
      <c r="K10" t="s">
        <v>204</v>
      </c>
      <c r="L10" s="8">
        <v>9.1920000000000002E-2</v>
      </c>
    </row>
    <row r="11" spans="1:16" customFormat="1" ht="15" customHeight="1" x14ac:dyDescent="0.25">
      <c r="B11">
        <v>7</v>
      </c>
      <c r="C11" t="s">
        <v>6</v>
      </c>
      <c r="D11" s="31">
        <v>43997</v>
      </c>
      <c r="E11" s="28"/>
      <c r="F11" s="23"/>
      <c r="G11" s="29"/>
      <c r="H11" s="21"/>
      <c r="K11" t="s">
        <v>205</v>
      </c>
      <c r="L11" s="8">
        <v>0.13391400000000001</v>
      </c>
    </row>
    <row r="12" spans="1:16" customFormat="1" ht="15" customHeight="1" x14ac:dyDescent="0.25">
      <c r="B12">
        <v>8</v>
      </c>
      <c r="C12" t="s">
        <v>10</v>
      </c>
      <c r="D12" s="31">
        <v>44012</v>
      </c>
      <c r="E12" s="27"/>
      <c r="F12" s="23"/>
      <c r="G12" s="29"/>
      <c r="K12" t="s">
        <v>206</v>
      </c>
      <c r="L12" s="8">
        <v>1.1352</v>
      </c>
      <c r="P12" s="9"/>
    </row>
    <row r="13" spans="1:16" customFormat="1" ht="15" customHeight="1" x14ac:dyDescent="0.25">
      <c r="B13">
        <v>9</v>
      </c>
      <c r="C13" t="s">
        <v>7</v>
      </c>
      <c r="D13" s="31">
        <v>44013</v>
      </c>
      <c r="E13" s="27"/>
      <c r="F13" s="23"/>
      <c r="G13" s="29"/>
      <c r="K13" t="s">
        <v>207</v>
      </c>
      <c r="L13" s="8">
        <v>0.51129999999999998</v>
      </c>
    </row>
    <row r="14" spans="1:16" customFormat="1" ht="15.75" customHeight="1" x14ac:dyDescent="0.25">
      <c r="B14">
        <v>10</v>
      </c>
      <c r="C14" t="s">
        <v>16</v>
      </c>
      <c r="D14" s="31">
        <v>44013</v>
      </c>
      <c r="E14" s="27"/>
      <c r="F14" s="23"/>
      <c r="G14" s="29"/>
      <c r="K14" t="s">
        <v>208</v>
      </c>
      <c r="L14" s="8">
        <v>2.7959999999999999E-3</v>
      </c>
    </row>
    <row r="15" spans="1:16" customFormat="1" ht="15" customHeight="1" x14ac:dyDescent="0.25">
      <c r="B15">
        <v>11</v>
      </c>
      <c r="C15" t="s">
        <v>24</v>
      </c>
      <c r="D15" s="31">
        <v>44013</v>
      </c>
      <c r="E15" s="27"/>
      <c r="F15" s="23"/>
      <c r="G15" s="29"/>
      <c r="K15" t="s">
        <v>342</v>
      </c>
      <c r="L15" s="36">
        <v>0.13102725366876311</v>
      </c>
    </row>
    <row r="16" spans="1:16" customFormat="1" ht="15" customHeight="1" x14ac:dyDescent="0.25">
      <c r="B16">
        <v>12</v>
      </c>
      <c r="C16" t="s">
        <v>25</v>
      </c>
      <c r="D16" s="31">
        <v>44014</v>
      </c>
      <c r="E16" s="27"/>
      <c r="F16" s="23"/>
      <c r="G16" s="29"/>
    </row>
    <row r="17" spans="2:26" customFormat="1" ht="15" customHeight="1" thickBot="1" x14ac:dyDescent="0.3">
      <c r="B17">
        <v>13</v>
      </c>
      <c r="C17" s="2" t="s">
        <v>297</v>
      </c>
      <c r="D17" s="31">
        <v>44021</v>
      </c>
      <c r="E17" s="27"/>
      <c r="F17" s="23"/>
      <c r="G17" s="29"/>
    </row>
    <row r="18" spans="2:26" ht="15" customHeight="1" thickBot="1" x14ac:dyDescent="0.3">
      <c r="B18">
        <v>14</v>
      </c>
      <c r="C18" s="2" t="s">
        <v>9</v>
      </c>
      <c r="D18" s="31">
        <v>44022</v>
      </c>
      <c r="E18" s="27"/>
      <c r="F18" s="27"/>
      <c r="G18" s="30"/>
      <c r="K18" s="364" t="s">
        <v>433</v>
      </c>
      <c r="L18" s="365"/>
      <c r="M18" s="365"/>
      <c r="N18" s="365"/>
      <c r="O18" s="365"/>
      <c r="P18" s="365"/>
      <c r="Q18" s="365"/>
      <c r="R18" s="366"/>
      <c r="Y18" s="2"/>
      <c r="Z18" s="2"/>
    </row>
    <row r="19" spans="2:26" ht="15" customHeight="1" x14ac:dyDescent="0.25">
      <c r="B19">
        <v>15</v>
      </c>
      <c r="C19" s="2" t="s">
        <v>28</v>
      </c>
      <c r="D19" s="31">
        <v>44029</v>
      </c>
      <c r="E19" s="27"/>
      <c r="F19" s="27"/>
      <c r="G19" s="30"/>
      <c r="K19" s="179" t="s">
        <v>434</v>
      </c>
      <c r="L19" s="367" t="s">
        <v>435</v>
      </c>
      <c r="M19" s="368"/>
      <c r="N19" s="368"/>
      <c r="O19" s="368"/>
      <c r="P19" s="368"/>
      <c r="Q19" s="368"/>
      <c r="R19" s="369"/>
      <c r="Y19" s="2"/>
      <c r="Z19" s="2"/>
    </row>
    <row r="20" spans="2:26" ht="15" customHeight="1" x14ac:dyDescent="0.25">
      <c r="B20">
        <v>16</v>
      </c>
      <c r="C20" t="s">
        <v>11</v>
      </c>
      <c r="D20" s="52">
        <v>43999</v>
      </c>
      <c r="E20" s="27"/>
      <c r="F20" s="27"/>
      <c r="G20" s="30"/>
      <c r="K20" s="175" t="s">
        <v>436</v>
      </c>
      <c r="L20" s="358" t="s">
        <v>437</v>
      </c>
      <c r="M20" s="359"/>
      <c r="N20" s="359"/>
      <c r="O20" s="359"/>
      <c r="P20" s="359"/>
      <c r="Q20" s="359"/>
      <c r="R20" s="360"/>
      <c r="Y20" s="2"/>
      <c r="Z20" s="2"/>
    </row>
    <row r="21" spans="2:26" ht="15" customHeight="1" x14ac:dyDescent="0.25">
      <c r="B21">
        <v>17</v>
      </c>
      <c r="C21" t="s">
        <v>22</v>
      </c>
      <c r="D21" s="31">
        <v>36696</v>
      </c>
      <c r="E21" s="27"/>
      <c r="F21" s="28"/>
      <c r="G21" s="30"/>
      <c r="K21" s="175" t="s">
        <v>438</v>
      </c>
      <c r="L21" s="358" t="s">
        <v>439</v>
      </c>
      <c r="M21" s="359"/>
      <c r="N21" s="359"/>
      <c r="O21" s="359"/>
      <c r="P21" s="359"/>
      <c r="Q21" s="359"/>
      <c r="R21" s="360"/>
      <c r="Y21" s="2"/>
      <c r="Z21" s="2"/>
    </row>
    <row r="22" spans="2:26" ht="15" customHeight="1" x14ac:dyDescent="0.25">
      <c r="B22">
        <v>18</v>
      </c>
      <c r="C22" t="s">
        <v>8</v>
      </c>
      <c r="D22" s="31">
        <v>44014</v>
      </c>
      <c r="E22" s="27"/>
      <c r="F22" s="27"/>
      <c r="G22" s="30"/>
      <c r="K22" s="175" t="s">
        <v>41</v>
      </c>
      <c r="L22" s="358" t="s">
        <v>440</v>
      </c>
      <c r="M22" s="359"/>
      <c r="N22" s="359"/>
      <c r="O22" s="359"/>
      <c r="P22" s="359"/>
      <c r="Q22" s="359"/>
      <c r="R22" s="360"/>
      <c r="Y22" s="2"/>
      <c r="Z22" s="2"/>
    </row>
    <row r="23" spans="2:26" ht="15" customHeight="1" x14ac:dyDescent="0.25">
      <c r="B23">
        <v>19</v>
      </c>
      <c r="C23" t="s">
        <v>3</v>
      </c>
      <c r="D23" s="31">
        <v>44004</v>
      </c>
      <c r="E23" s="27"/>
      <c r="F23" s="28"/>
      <c r="G23" s="30"/>
      <c r="K23" s="175" t="s">
        <v>445</v>
      </c>
      <c r="L23" s="358" t="s">
        <v>446</v>
      </c>
      <c r="M23" s="359"/>
      <c r="N23" s="359"/>
      <c r="O23" s="359"/>
      <c r="P23" s="359"/>
      <c r="Q23" s="359"/>
      <c r="R23" s="360"/>
      <c r="Y23" s="2"/>
      <c r="Z23" s="2"/>
    </row>
    <row r="24" spans="2:26" ht="15" customHeight="1" x14ac:dyDescent="0.25">
      <c r="B24">
        <v>20</v>
      </c>
      <c r="C24" s="2" t="s">
        <v>15</v>
      </c>
      <c r="D24" s="31">
        <v>44022</v>
      </c>
      <c r="E24" s="27"/>
      <c r="F24" s="27"/>
      <c r="G24" s="30"/>
      <c r="K24" s="175" t="s">
        <v>32</v>
      </c>
      <c r="L24" s="358" t="s">
        <v>441</v>
      </c>
      <c r="M24" s="359"/>
      <c r="N24" s="359"/>
      <c r="O24" s="359"/>
      <c r="P24" s="359"/>
      <c r="Q24" s="359"/>
      <c r="R24" s="360"/>
      <c r="Y24" s="2"/>
      <c r="Z24" s="2"/>
    </row>
    <row r="25" spans="2:26" ht="15" customHeight="1" x14ac:dyDescent="0.25">
      <c r="B25">
        <v>21</v>
      </c>
      <c r="C25" s="31" t="s">
        <v>4</v>
      </c>
      <c r="D25" s="31">
        <v>44022</v>
      </c>
      <c r="E25" s="27"/>
      <c r="F25" s="27"/>
      <c r="G25" s="30"/>
      <c r="K25" s="175" t="s">
        <v>442</v>
      </c>
      <c r="L25" s="361" t="s">
        <v>443</v>
      </c>
      <c r="M25" s="362"/>
      <c r="N25" s="362"/>
      <c r="O25" s="362"/>
      <c r="P25" s="362"/>
      <c r="Q25" s="362"/>
      <c r="R25" s="363"/>
      <c r="Y25" s="2"/>
      <c r="Z25" s="2"/>
    </row>
    <row r="26" spans="2:26" ht="15" customHeight="1" x14ac:dyDescent="0.25">
      <c r="B26">
        <v>22</v>
      </c>
      <c r="C26" s="2" t="s">
        <v>19</v>
      </c>
      <c r="D26" s="31">
        <v>44025</v>
      </c>
      <c r="E26" s="27"/>
      <c r="F26" s="27"/>
      <c r="G26" s="30"/>
      <c r="K26" s="175" t="s">
        <v>57</v>
      </c>
      <c r="L26" s="358" t="s">
        <v>444</v>
      </c>
      <c r="M26" s="359"/>
      <c r="N26" s="359"/>
      <c r="O26" s="359"/>
      <c r="P26" s="359"/>
      <c r="Q26" s="359"/>
      <c r="R26" s="360"/>
      <c r="Y26" s="2"/>
      <c r="Z26" s="2"/>
    </row>
    <row r="27" spans="2:26" ht="15.75" customHeight="1" thickBot="1" x14ac:dyDescent="0.3">
      <c r="B27">
        <v>23</v>
      </c>
      <c r="C27" s="2" t="s">
        <v>17</v>
      </c>
      <c r="D27" s="31">
        <v>44025</v>
      </c>
      <c r="E27" s="27"/>
      <c r="F27" s="27"/>
      <c r="G27" s="30"/>
      <c r="K27" s="176" t="s">
        <v>451</v>
      </c>
      <c r="L27" s="180" t="s">
        <v>874</v>
      </c>
      <c r="M27" s="177"/>
      <c r="N27" s="177"/>
      <c r="O27" s="177"/>
      <c r="P27" s="177"/>
      <c r="Q27" s="177"/>
      <c r="R27" s="178"/>
      <c r="Y27" s="2"/>
      <c r="Z27" s="2"/>
    </row>
    <row r="28" spans="2:26" ht="15" customHeight="1" x14ac:dyDescent="0.25">
      <c r="B28">
        <v>24</v>
      </c>
      <c r="C28" s="31" t="s">
        <v>2</v>
      </c>
      <c r="D28" s="31">
        <v>44025</v>
      </c>
      <c r="E28" s="27"/>
      <c r="F28" s="27"/>
      <c r="G28" s="30"/>
      <c r="Y28" s="2"/>
      <c r="Z28" s="2"/>
    </row>
    <row r="29" spans="2:26" ht="15" customHeight="1" x14ac:dyDescent="0.25">
      <c r="B29">
        <v>25</v>
      </c>
      <c r="C29" s="31" t="s">
        <v>29</v>
      </c>
      <c r="D29" s="31">
        <v>44026</v>
      </c>
      <c r="E29" s="27"/>
      <c r="F29" s="27"/>
      <c r="G29" s="30"/>
      <c r="Y29" s="2"/>
      <c r="Z29" s="2"/>
    </row>
    <row r="30" spans="2:26" ht="15" customHeight="1" x14ac:dyDescent="0.25">
      <c r="B30">
        <v>26</v>
      </c>
      <c r="C30" t="s">
        <v>14</v>
      </c>
      <c r="D30" s="31">
        <v>44006</v>
      </c>
      <c r="E30" s="27"/>
      <c r="F30" s="28"/>
      <c r="G30" s="30"/>
      <c r="Y30" s="2"/>
      <c r="Z30" s="2"/>
    </row>
    <row r="31" spans="2:26" ht="15" customHeight="1" x14ac:dyDescent="0.25">
      <c r="B31">
        <v>27</v>
      </c>
      <c r="C31" s="31" t="s">
        <v>13</v>
      </c>
      <c r="D31" s="31">
        <v>44028</v>
      </c>
      <c r="E31" s="27"/>
      <c r="F31" s="27"/>
      <c r="G31" s="30"/>
      <c r="Y31" s="2"/>
      <c r="Z31" s="2"/>
    </row>
    <row r="32" spans="2:26" ht="15" customHeight="1" x14ac:dyDescent="0.25">
      <c r="B32">
        <v>28</v>
      </c>
      <c r="C32" s="31" t="s">
        <v>20</v>
      </c>
      <c r="D32" s="31">
        <v>44028</v>
      </c>
      <c r="E32" s="27"/>
      <c r="F32" s="27"/>
      <c r="G32" s="30"/>
      <c r="Y32" s="2"/>
      <c r="Z32" s="2"/>
    </row>
    <row r="33" spans="3:26" ht="15" customHeight="1" x14ac:dyDescent="0.25">
      <c r="C33"/>
      <c r="Y33" s="2"/>
      <c r="Z33" s="2"/>
    </row>
    <row r="34" spans="3:26" ht="15" customHeight="1" x14ac:dyDescent="0.25">
      <c r="Y34" s="2"/>
      <c r="Z34" s="2"/>
    </row>
    <row r="35" spans="3:26" ht="15" customHeight="1" x14ac:dyDescent="0.25">
      <c r="Y35" s="2"/>
      <c r="Z35" s="2"/>
    </row>
    <row r="36" spans="3:26" ht="15" customHeight="1" x14ac:dyDescent="0.3"/>
    <row r="37" spans="3:26" ht="15.75" customHeight="1" x14ac:dyDescent="0.3"/>
    <row r="38" spans="3:26" ht="15" customHeight="1" x14ac:dyDescent="0.3"/>
    <row r="39" spans="3:26" ht="15" customHeight="1" x14ac:dyDescent="0.3"/>
    <row r="40" spans="3:26" ht="15" customHeight="1" x14ac:dyDescent="0.3"/>
    <row r="41" spans="3:26" ht="15" customHeight="1" x14ac:dyDescent="0.3"/>
    <row r="42" spans="3:26" ht="15" customHeight="1" x14ac:dyDescent="0.3"/>
    <row r="43" spans="3:26" ht="15" customHeight="1" x14ac:dyDescent="0.3"/>
    <row r="44" spans="3:26" ht="15" customHeight="1" x14ac:dyDescent="0.3"/>
    <row r="45" spans="3:26" ht="15" customHeight="1" x14ac:dyDescent="0.3"/>
    <row r="46" spans="3:26" ht="15" customHeight="1" x14ac:dyDescent="0.3"/>
    <row r="47" spans="3:26" ht="15" customHeight="1" x14ac:dyDescent="0.3"/>
    <row r="48" spans="3:26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.7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.75" customHeight="1" x14ac:dyDescent="0.3"/>
    <row r="75" ht="15" customHeight="1" x14ac:dyDescent="0.3"/>
    <row r="76" ht="15.75" customHeight="1" x14ac:dyDescent="0.3"/>
    <row r="77" ht="15" customHeight="1" x14ac:dyDescent="0.3"/>
    <row r="78" ht="15" customHeight="1" x14ac:dyDescent="0.3"/>
    <row r="79" ht="15.7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.75" customHeight="1" x14ac:dyDescent="0.3"/>
    <row r="90" ht="15" customHeight="1" x14ac:dyDescent="0.3"/>
    <row r="91" ht="15" customHeight="1" x14ac:dyDescent="0.3"/>
    <row r="92" ht="15.7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.7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.7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.7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.7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.7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.75" customHeight="1" x14ac:dyDescent="0.3"/>
    <row r="213" ht="15" customHeight="1" x14ac:dyDescent="0.3"/>
    <row r="238" ht="15" customHeight="1" x14ac:dyDescent="0.3"/>
    <row r="269" ht="15" customHeight="1" x14ac:dyDescent="0.3"/>
  </sheetData>
  <mergeCells count="10">
    <mergeCell ref="B4:C4"/>
    <mergeCell ref="K18:R18"/>
    <mergeCell ref="L19:R19"/>
    <mergeCell ref="L20:R20"/>
    <mergeCell ref="L21:R21"/>
    <mergeCell ref="L22:R22"/>
    <mergeCell ref="L23:R23"/>
    <mergeCell ref="L24:R24"/>
    <mergeCell ref="L25:R25"/>
    <mergeCell ref="L26:R26"/>
  </mergeCells>
  <hyperlinks>
    <hyperlink ref="L4" r:id="rId1"/>
    <hyperlink ref="B1" r:id="rId2" location="I" display="https://www.imf.org/en/Topics/imf-and-covid19/Policy-Responses-to-COVID-19 - I"/>
    <hyperlink ref="B2" r:id="rId3"/>
    <hyperlink ref="B3" r:id="rId4"/>
  </hyperlinks>
  <pageMargins left="0.7" right="0.7" top="0.78740157499999996" bottom="0.78740157499999996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Tabulka_opatření_17.7.2020_tisk</vt:lpstr>
      <vt:lpstr>Tabulka_opatření_filtrování</vt:lpstr>
      <vt:lpstr>Doplňková_opatření</vt:lpstr>
      <vt:lpstr>Doplňkové_statistické_info</vt:lpstr>
      <vt:lpstr>Tabulka_opatření_17.7.2020_tisk!Oblast_tisku</vt:lpstr>
    </vt:vector>
  </TitlesOfParts>
  <Company>Úřad vlády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Kadlčáková Narcisa</dc:creator>
  <cp:lastModifiedBy>Kný Daniel</cp:lastModifiedBy>
  <cp:lastPrinted>2020-07-21T12:05:15Z</cp:lastPrinted>
  <dcterms:created xsi:type="dcterms:W3CDTF">2020-03-31T14:49:53Z</dcterms:created>
  <dcterms:modified xsi:type="dcterms:W3CDTF">2020-07-21T12:40:05Z</dcterms:modified>
</cp:coreProperties>
</file>